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2 Febrero/"/>
    </mc:Choice>
  </mc:AlternateContent>
  <xr:revisionPtr revIDLastSave="268" documentId="8_{2B762E7E-77CF-4F07-87D8-F640EACC9478}" xr6:coauthVersionLast="47" xr6:coauthVersionMax="47" xr10:uidLastSave="{0248970A-CB1A-4DD7-BDC3-A1F4903BFCCB}"/>
  <bookViews>
    <workbookView xWindow="28680" yWindow="-120" windowWidth="29040" windowHeight="15720" xr2:uid="{00000000-000D-0000-FFFF-FFFF00000000}"/>
  </bookViews>
  <sheets>
    <sheet name="Plantilla Ejecucion" sheetId="1" r:id="rId1"/>
  </sheets>
  <definedNames>
    <definedName name="_xlnm.Print_Area" localSheetId="0">'Plantilla Ejecucion'!$A$1:$Q$201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2" i="1" l="1"/>
  <c r="D104" i="1"/>
  <c r="D79" i="1" s="1"/>
  <c r="D55" i="1"/>
  <c r="C53" i="1"/>
  <c r="F79" i="1"/>
  <c r="E117" i="1"/>
  <c r="F117" i="1"/>
  <c r="F116" i="1" s="1"/>
  <c r="F97" i="1"/>
  <c r="F36" i="1"/>
  <c r="F53" i="1"/>
  <c r="E18" i="1"/>
  <c r="F17" i="1"/>
  <c r="D135" i="1"/>
  <c r="C183" i="1"/>
  <c r="D117" i="1"/>
  <c r="D116" i="1" s="1"/>
  <c r="D97" i="1"/>
  <c r="D89" i="1"/>
  <c r="D86" i="1"/>
  <c r="D83" i="1" s="1"/>
  <c r="D53" i="1"/>
  <c r="D37" i="1"/>
  <c r="D17" i="1"/>
  <c r="D31" i="1"/>
  <c r="D25" i="1"/>
  <c r="D18" i="1"/>
  <c r="D134" i="1" l="1"/>
  <c r="E53" i="1"/>
  <c r="E36" i="1"/>
  <c r="C83" i="1" l="1"/>
  <c r="C79" i="1"/>
  <c r="C166" i="1"/>
  <c r="C97" i="1"/>
  <c r="C86" i="1"/>
  <c r="C25" i="1"/>
  <c r="C18" i="1"/>
  <c r="C31" i="1"/>
  <c r="C37" i="1"/>
  <c r="C36" i="1" s="1"/>
  <c r="G17" i="1"/>
  <c r="H17" i="1"/>
  <c r="I17" i="1"/>
  <c r="K17" i="1"/>
  <c r="L17" i="1"/>
  <c r="M17" i="1"/>
  <c r="N17" i="1"/>
  <c r="O17" i="1"/>
  <c r="E25" i="1"/>
  <c r="E31" i="1"/>
  <c r="J17" i="1"/>
  <c r="P17" i="1"/>
  <c r="E37" i="1"/>
  <c r="E50" i="1"/>
  <c r="Q53" i="1"/>
  <c r="Q66" i="1"/>
  <c r="Q80" i="1"/>
  <c r="Q83" i="1"/>
  <c r="Q86" i="1"/>
  <c r="C89" i="1"/>
  <c r="E89" i="1"/>
  <c r="E94" i="1"/>
  <c r="Q94" i="1" s="1"/>
  <c r="E97" i="1"/>
  <c r="Q97" i="1" s="1"/>
  <c r="C104" i="1"/>
  <c r="E104" i="1"/>
  <c r="Q104" i="1"/>
  <c r="C117" i="1"/>
  <c r="C116" i="1" s="1"/>
  <c r="E116" i="1"/>
  <c r="E126" i="1"/>
  <c r="C135" i="1"/>
  <c r="C142" i="1"/>
  <c r="E143" i="1"/>
  <c r="E142" i="1" s="1"/>
  <c r="E140" i="1" s="1"/>
  <c r="E136" i="1" s="1"/>
  <c r="E135" i="1" s="1"/>
  <c r="E134" i="1" s="1"/>
  <c r="C157" i="1"/>
  <c r="E157" i="1"/>
  <c r="C163" i="1"/>
  <c r="E163" i="1"/>
  <c r="E166" i="1"/>
  <c r="C173" i="1"/>
  <c r="E173" i="1"/>
  <c r="E181" i="1" s="1"/>
  <c r="C176" i="1"/>
  <c r="C181" i="1" s="1"/>
  <c r="E176" i="1"/>
  <c r="C179" i="1"/>
  <c r="E179" i="1"/>
  <c r="Q84" i="1"/>
  <c r="Q85" i="1"/>
  <c r="Q87" i="1"/>
  <c r="Q88" i="1"/>
  <c r="Q90" i="1"/>
  <c r="Q91" i="1"/>
  <c r="Q92" i="1"/>
  <c r="Q93" i="1"/>
  <c r="Q95" i="1"/>
  <c r="Q96" i="1"/>
  <c r="Q81" i="1"/>
  <c r="Q82" i="1"/>
  <c r="Q56" i="1"/>
  <c r="Q57" i="1"/>
  <c r="Q58" i="1"/>
  <c r="Q59" i="1"/>
  <c r="Q60" i="1"/>
  <c r="Q61" i="1"/>
  <c r="Q62" i="1"/>
  <c r="Q63" i="1"/>
  <c r="Q64" i="1"/>
  <c r="Q65" i="1"/>
  <c r="Q55" i="1"/>
  <c r="Q105" i="1"/>
  <c r="Q106" i="1"/>
  <c r="Q107" i="1"/>
  <c r="Q108" i="1"/>
  <c r="Q109" i="1"/>
  <c r="Q110" i="1"/>
  <c r="Q111" i="1"/>
  <c r="Q112" i="1"/>
  <c r="Q113" i="1"/>
  <c r="Q114" i="1"/>
  <c r="Q115" i="1"/>
  <c r="Q99" i="1"/>
  <c r="Q100" i="1"/>
  <c r="Q101" i="1"/>
  <c r="Q102" i="1"/>
  <c r="Q98" i="1"/>
  <c r="Q76" i="1"/>
  <c r="Q77" i="1"/>
  <c r="Q78" i="1"/>
  <c r="Q68" i="1"/>
  <c r="Q69" i="1"/>
  <c r="Q70" i="1"/>
  <c r="Q71" i="1"/>
  <c r="Q72" i="1"/>
  <c r="Q73" i="1"/>
  <c r="Q74" i="1"/>
  <c r="Q75" i="1"/>
  <c r="Q67" i="1"/>
  <c r="Q54" i="1"/>
  <c r="Q44" i="1"/>
  <c r="Q45" i="1"/>
  <c r="Q46" i="1"/>
  <c r="Q47" i="1"/>
  <c r="Q48" i="1"/>
  <c r="Q49" i="1"/>
  <c r="Q51" i="1"/>
  <c r="Q52" i="1"/>
  <c r="Q43" i="1"/>
  <c r="Q28" i="1"/>
  <c r="Q27" i="1"/>
  <c r="Q29" i="1"/>
  <c r="Q30" i="1"/>
  <c r="Q50" i="1" l="1"/>
  <c r="C134" i="1"/>
  <c r="C126" i="1" s="1"/>
  <c r="C17" i="1"/>
  <c r="E17" i="1"/>
  <c r="Q17" i="1" s="1"/>
  <c r="Q89" i="1"/>
  <c r="E79" i="1"/>
  <c r="Q37" i="1"/>
  <c r="Q103" i="1" l="1"/>
  <c r="Q127" i="1" l="1"/>
  <c r="Q41" i="1"/>
  <c r="Q24" i="1" l="1"/>
  <c r="Q23" i="1"/>
  <c r="Q20" i="1" l="1"/>
  <c r="Q21" i="1"/>
  <c r="Q22" i="1" l="1"/>
  <c r="Q120" i="1"/>
  <c r="Q123" i="1"/>
  <c r="Q121" i="1"/>
  <c r="Q158" i="1"/>
  <c r="Q165" i="1"/>
  <c r="Q164" i="1"/>
  <c r="Q169" i="1"/>
  <c r="Q168" i="1"/>
  <c r="Q167" i="1"/>
  <c r="Q180" i="1"/>
  <c r="Q179" i="1" s="1"/>
  <c r="Q178" i="1"/>
  <c r="Q177" i="1"/>
  <c r="Q175" i="1"/>
  <c r="Q174" i="1"/>
  <c r="Q26" i="1"/>
  <c r="Q162" i="1"/>
  <c r="Q161" i="1"/>
  <c r="Q160" i="1"/>
  <c r="Q156" i="1"/>
  <c r="Q154" i="1"/>
  <c r="Q153" i="1"/>
  <c r="Q152" i="1"/>
  <c r="Q147" i="1"/>
  <c r="Q145" i="1"/>
  <c r="Q128" i="1"/>
  <c r="Q129" i="1"/>
  <c r="Q130" i="1"/>
  <c r="Q131" i="1"/>
  <c r="Q132" i="1"/>
  <c r="Q133" i="1"/>
  <c r="Q122" i="1"/>
  <c r="Q124" i="1"/>
  <c r="Q125" i="1"/>
  <c r="N15" i="1" l="1"/>
  <c r="Q176" i="1"/>
  <c r="Q173" i="1"/>
  <c r="Q166" i="1"/>
  <c r="L15" i="1"/>
  <c r="I15" i="1"/>
  <c r="Q163" i="1"/>
  <c r="Q143" i="1"/>
  <c r="Q126" i="1"/>
  <c r="Q157" i="1" l="1"/>
  <c r="Q181" i="1"/>
  <c r="Q136" i="1"/>
  <c r="Q135" i="1" l="1"/>
  <c r="Q142" i="1"/>
  <c r="L183" i="1" l="1"/>
  <c r="Q134" i="1"/>
  <c r="Q25" i="1"/>
  <c r="Q116" i="1"/>
  <c r="Q31" i="1"/>
  <c r="H15" i="1"/>
  <c r="I183" i="1"/>
  <c r="K15" i="1"/>
  <c r="K183" i="1" s="1"/>
  <c r="H183" i="1" l="1"/>
  <c r="P15" i="1"/>
  <c r="N183" i="1"/>
  <c r="Q18" i="1"/>
  <c r="M15" i="1"/>
  <c r="M183" i="1" s="1"/>
  <c r="J15" i="1"/>
  <c r="J183" i="1" s="1"/>
  <c r="F15" i="1"/>
  <c r="F183" i="1" s="1"/>
  <c r="P183" i="1" l="1"/>
  <c r="D15" i="1"/>
  <c r="O15" i="1"/>
  <c r="O183" i="1" s="1"/>
  <c r="E15" i="1"/>
  <c r="E183" i="1" s="1"/>
  <c r="Q19" i="1"/>
  <c r="Q36" i="1"/>
  <c r="Q39" i="1"/>
  <c r="Q38" i="1"/>
  <c r="Q40" i="1"/>
  <c r="Q42" i="1"/>
  <c r="Q117" i="1" l="1"/>
  <c r="Q119" i="1" l="1"/>
  <c r="Q118" i="1"/>
  <c r="Q34" i="1"/>
  <c r="Q32" i="1"/>
  <c r="Q33" i="1"/>
  <c r="Q35" i="1"/>
  <c r="C15" i="1" l="1"/>
  <c r="D183" i="1" l="1"/>
  <c r="Q79" i="1" l="1"/>
  <c r="Q15" i="1" l="1"/>
  <c r="Q183" i="1" s="1"/>
  <c r="G15" i="1"/>
  <c r="G183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<sst xmlns="http://schemas.openxmlformats.org/spreadsheetml/2006/main" count="346" uniqueCount="346">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</sst>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4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6" fillId="0" borderId="0" xfId="0" applyFont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0" borderId="0" xfId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left" vertical="top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vertical="top"/>
    </xf>
    <xf numFmtId="43" fontId="4" fillId="0" borderId="0" xfId="0" applyNumberFormat="1" applyFont="1" applyAlignment="1">
      <alignment horizontal="left"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43" fontId="4" fillId="0" borderId="0" xfId="1" applyFont="1" applyFill="1" applyBorder="1" applyAlignment="1">
      <alignment horizontal="right" vertical="center" wrapTex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lef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43" fontId="4" fillId="0" borderId="0" xfId="1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4" fontId="0" fillId="0" borderId="0" xfId="0" applyNumberFormat="1" applyAlignment="1">
      <alignment horizontal="left" vertical="top"/>
    </xf>
    <xf numFmtId="2" fontId="4" fillId="0" borderId="0" xfId="0" applyNumberFormat="1" applyFont="1" applyAlignment="1">
      <alignment horizontal="left" vertical="center" wrapText="1"/>
    </xf>
    <xf numFmtId="43" fontId="0" fillId="0" borderId="0" xfId="1" applyFont="1" applyAlignment="1">
      <alignment horizontal="left" vertical="top"/>
    </xf>
    <xf numFmtId="43" fontId="1" fillId="0" borderId="0" xfId="1" applyFont="1" applyFill="1" applyBorder="1"/>
    <xf numFmtId="43" fontId="0" fillId="0" borderId="0" xfId="1" applyFont="1" applyFill="1" applyBorder="1"/>
    <xf numFmtId="43" fontId="15" fillId="5" borderId="0" xfId="1" applyFont="1" applyFill="1" applyBorder="1"/>
    <xf numFmtId="43" fontId="16" fillId="0" borderId="0" xfId="1" applyFont="1" applyFill="1" applyBorder="1"/>
    <xf numFmtId="0" fontId="13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43" fontId="3" fillId="0" borderId="7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  <xf numFmtId="43" fontId="4" fillId="0" borderId="0" xfId="1" applyFont="1" applyAlignment="1">
      <alignment horizontal="right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268433</xdr:colOff>
      <xdr:row>0</xdr:row>
      <xdr:rowOff>0</xdr:rowOff>
    </xdr:from>
    <xdr:to>
      <xdr:col>4</xdr:col>
      <xdr:colOff>749821</xdr:colOff>
      <xdr:row>7</xdr:row>
      <xdr:rowOff>164683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7092" y="0"/>
          <a:ext cx="3338888" cy="14981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T200"/>
  <sheetViews>
    <sheetView showGridLines="0" tabSelected="1" topLeftCell="A8" zoomScale="110" zoomScaleNormal="110" workbookViewId="0">
      <selection activeCell="E8" sqref="E8"/>
    </sheetView>
  </sheetViews>
  <sheetFormatPr baseColWidth="10" defaultColWidth="9.33203125" defaultRowHeight="15" x14ac:dyDescent="0.2"/>
  <cols>
    <col min="1" max="1" width="10.83203125" style="2" bestFit="1" customWidth="1"/>
    <col min="2" max="2" width="55.83203125" style="2" customWidth="1"/>
    <col min="3" max="3" width="23" style="6" bestFit="1" customWidth="1"/>
    <col min="4" max="4" width="27" style="7" customWidth="1"/>
    <col min="5" max="5" width="36.1640625" style="8" customWidth="1"/>
    <col min="6" max="6" width="26.6640625" style="8" customWidth="1"/>
    <col min="7" max="7" width="4.33203125" style="8" hidden="1" customWidth="1"/>
    <col min="8" max="8" width="4.1640625" style="8" hidden="1" customWidth="1"/>
    <col min="9" max="9" width="5.5" style="8" hidden="1" customWidth="1"/>
    <col min="10" max="10" width="3.33203125" style="8" hidden="1" customWidth="1"/>
    <col min="11" max="11" width="3" style="8" hidden="1" customWidth="1"/>
    <col min="12" max="12" width="3.6640625" style="8" hidden="1" customWidth="1"/>
    <col min="13" max="13" width="2.1640625" style="8" hidden="1" customWidth="1"/>
    <col min="14" max="14" width="3.33203125" style="8" hidden="1" customWidth="1"/>
    <col min="15" max="15" width="0.1640625" style="8" hidden="1" customWidth="1"/>
    <col min="16" max="16" width="5.5" style="8" hidden="1" customWidth="1"/>
    <col min="17" max="17" width="23.5" style="8" customWidth="1"/>
    <col min="18" max="18" width="19.33203125" style="1" bestFit="1" customWidth="1"/>
    <col min="19" max="19" width="20.83203125" style="1" bestFit="1" customWidth="1"/>
    <col min="20" max="20" width="16.33203125" style="1" bestFit="1" customWidth="1"/>
    <col min="21" max="16384" width="9.33203125" style="1"/>
  </cols>
  <sheetData>
    <row r="9" spans="1:20" ht="18.75" x14ac:dyDescent="0.2">
      <c r="A9" s="68" t="s">
        <v>88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</row>
    <row r="10" spans="1:20" x14ac:dyDescent="0.2">
      <c r="A10" s="69" t="s">
        <v>80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</row>
    <row r="11" spans="1:20" x14ac:dyDescent="0.2">
      <c r="A11" s="69" t="s">
        <v>345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</row>
    <row r="13" spans="1:20" x14ac:dyDescent="0.2">
      <c r="B13" s="5"/>
      <c r="R13" s="22"/>
    </row>
    <row r="14" spans="1:20" s="53" customFormat="1" ht="33" customHeight="1" x14ac:dyDescent="0.2">
      <c r="A14" s="70" t="s">
        <v>65</v>
      </c>
      <c r="B14" s="71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S14" s="54"/>
    </row>
    <row r="15" spans="1:20" s="16" customFormat="1" ht="15" customHeight="1" x14ac:dyDescent="0.2">
      <c r="A15" s="72" t="s">
        <v>211</v>
      </c>
      <c r="B15" s="72"/>
      <c r="C15" s="15">
        <f>+C17+C36+C79+C116+C126+C134+C157+C163+C166</f>
        <v>21215522200</v>
      </c>
      <c r="D15" s="15">
        <f t="shared" ref="D15:P15" si="0">+D17+D36+D79+D116+D126+D134+D157+D163</f>
        <v>21215522200</v>
      </c>
      <c r="E15" s="15">
        <f t="shared" si="0"/>
        <v>1625088318.04</v>
      </c>
      <c r="F15" s="15">
        <f t="shared" si="0"/>
        <v>1656740177.28</v>
      </c>
      <c r="G15" s="15">
        <f t="shared" si="0"/>
        <v>0</v>
      </c>
      <c r="H15" s="15">
        <f t="shared" si="0"/>
        <v>0</v>
      </c>
      <c r="I15" s="15">
        <f t="shared" si="0"/>
        <v>0</v>
      </c>
      <c r="J15" s="15">
        <f t="shared" si="0"/>
        <v>0</v>
      </c>
      <c r="K15" s="15">
        <f t="shared" si="0"/>
        <v>0</v>
      </c>
      <c r="L15" s="15">
        <f t="shared" si="0"/>
        <v>0</v>
      </c>
      <c r="M15" s="15">
        <f t="shared" si="0"/>
        <v>0</v>
      </c>
      <c r="N15" s="15">
        <f t="shared" si="0"/>
        <v>0</v>
      </c>
      <c r="O15" s="15">
        <f t="shared" si="0"/>
        <v>0</v>
      </c>
      <c r="P15" s="15">
        <f t="shared" si="0"/>
        <v>0</v>
      </c>
      <c r="Q15" s="15">
        <f>+Q17+Q36+Q79+Q116+Q126+Q134+Q157+Q163</f>
        <v>3281828495.3200002</v>
      </c>
      <c r="R15" s="58"/>
      <c r="S15" s="15"/>
      <c r="T15" s="17"/>
    </row>
    <row r="16" spans="1:20" s="25" customFormat="1" x14ac:dyDescent="0.2">
      <c r="A16" s="13">
        <v>2</v>
      </c>
      <c r="B16" s="14" t="s">
        <v>210</v>
      </c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3"/>
      <c r="R16" s="34"/>
      <c r="S16" s="26"/>
    </row>
    <row r="17" spans="1:19" s="25" customFormat="1" x14ac:dyDescent="0.2">
      <c r="A17" s="30">
        <v>2.1</v>
      </c>
      <c r="B17" s="31" t="s">
        <v>62</v>
      </c>
      <c r="C17" s="32">
        <f t="shared" ref="C17:J17" si="1">+C18+C25+C31</f>
        <v>190012874</v>
      </c>
      <c r="D17" s="32">
        <f t="shared" si="1"/>
        <v>190012874</v>
      </c>
      <c r="E17" s="32">
        <f t="shared" si="1"/>
        <v>10871643.17</v>
      </c>
      <c r="F17" s="32">
        <f t="shared" si="1"/>
        <v>10753870.510000002</v>
      </c>
      <c r="G17" s="32">
        <f t="shared" si="1"/>
        <v>0</v>
      </c>
      <c r="H17" s="32">
        <f t="shared" si="1"/>
        <v>0</v>
      </c>
      <c r="I17" s="32">
        <f t="shared" si="1"/>
        <v>0</v>
      </c>
      <c r="J17" s="32">
        <f t="shared" si="1"/>
        <v>0</v>
      </c>
      <c r="K17" s="32">
        <f t="shared" ref="K17:L17" si="2">+K18+K25+K31</f>
        <v>0</v>
      </c>
      <c r="L17" s="32">
        <f t="shared" si="2"/>
        <v>0</v>
      </c>
      <c r="M17" s="32">
        <f>+M18+M25+M31</f>
        <v>0</v>
      </c>
      <c r="N17" s="32">
        <f>+N18+N25+N31</f>
        <v>0</v>
      </c>
      <c r="O17" s="32">
        <f>+O18+O25+O31</f>
        <v>0</v>
      </c>
      <c r="P17" s="32">
        <f>+P18+P25+P31</f>
        <v>0</v>
      </c>
      <c r="Q17" s="33">
        <f>SUM(E17:P17)</f>
        <v>21625513.68</v>
      </c>
      <c r="S17" s="34"/>
    </row>
    <row r="18" spans="1:19" s="28" customFormat="1" x14ac:dyDescent="0.2">
      <c r="A18" s="4" t="s">
        <v>60</v>
      </c>
      <c r="B18" s="35" t="s">
        <v>61</v>
      </c>
      <c r="C18" s="36">
        <f t="shared" ref="C18" si="3">SUM(C19:C24)</f>
        <v>139881636</v>
      </c>
      <c r="D18" s="36">
        <f t="shared" ref="D18" si="4">SUM(D19:D24)</f>
        <v>139881636</v>
      </c>
      <c r="E18" s="36">
        <f>SUM(E19:E24)</f>
        <v>9449696.5</v>
      </c>
      <c r="F18" s="36">
        <v>9331407.3800000008</v>
      </c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27">
        <f>SUM(E18:P18)</f>
        <v>18781103.880000003</v>
      </c>
      <c r="S18" s="37"/>
    </row>
    <row r="19" spans="1:19" s="28" customFormat="1" x14ac:dyDescent="0.25">
      <c r="A19" s="4" t="s">
        <v>13</v>
      </c>
      <c r="B19" s="35" t="s">
        <v>14</v>
      </c>
      <c r="C19" s="59">
        <v>96131559</v>
      </c>
      <c r="D19" s="59">
        <v>96131559</v>
      </c>
      <c r="E19" s="36">
        <v>7456714.04</v>
      </c>
      <c r="F19" s="27">
        <v>7376407.3799999999</v>
      </c>
      <c r="G19" s="27"/>
      <c r="H19" s="27"/>
      <c r="I19" s="27"/>
      <c r="J19" s="27"/>
      <c r="K19" s="36"/>
      <c r="L19" s="27"/>
      <c r="M19" s="27"/>
      <c r="N19" s="27"/>
      <c r="O19" s="27"/>
      <c r="P19" s="27"/>
      <c r="Q19" s="27">
        <f t="shared" ref="Q19:Q30" si="5">SUM(E19:P19)</f>
        <v>14833121.42</v>
      </c>
      <c r="S19" s="38"/>
    </row>
    <row r="20" spans="1:19" s="28" customFormat="1" x14ac:dyDescent="0.25">
      <c r="A20" s="4" t="s">
        <v>218</v>
      </c>
      <c r="B20" s="35" t="s">
        <v>219</v>
      </c>
      <c r="C20" s="59">
        <v>1590000</v>
      </c>
      <c r="D20" s="59">
        <v>1590000</v>
      </c>
      <c r="E20" s="27">
        <v>1879000</v>
      </c>
      <c r="F20" s="27">
        <v>1955000</v>
      </c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>
        <f t="shared" si="5"/>
        <v>3834000</v>
      </c>
      <c r="S20" s="38"/>
    </row>
    <row r="21" spans="1:19" s="28" customFormat="1" x14ac:dyDescent="0.25">
      <c r="A21" s="4" t="s">
        <v>15</v>
      </c>
      <c r="B21" s="4" t="s">
        <v>16</v>
      </c>
      <c r="C21" s="59">
        <v>29092259</v>
      </c>
      <c r="D21" s="59">
        <v>29092259</v>
      </c>
      <c r="E21" s="27"/>
      <c r="F21" s="27"/>
      <c r="G21" s="27"/>
      <c r="H21" s="27"/>
      <c r="I21" s="27"/>
      <c r="J21" s="73"/>
      <c r="K21" s="36"/>
      <c r="L21" s="27"/>
      <c r="M21" s="27"/>
      <c r="N21" s="27"/>
      <c r="O21" s="27"/>
      <c r="P21" s="27"/>
      <c r="Q21" s="27">
        <f t="shared" si="5"/>
        <v>0</v>
      </c>
    </row>
    <row r="22" spans="1:19" s="28" customFormat="1" x14ac:dyDescent="0.25">
      <c r="A22" s="4" t="s">
        <v>17</v>
      </c>
      <c r="B22" s="4" t="s">
        <v>18</v>
      </c>
      <c r="C22" s="59">
        <v>10567818</v>
      </c>
      <c r="D22" s="59">
        <v>10567818</v>
      </c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>
        <f t="shared" si="5"/>
        <v>0</v>
      </c>
    </row>
    <row r="23" spans="1:19" s="28" customFormat="1" x14ac:dyDescent="0.25">
      <c r="A23" s="4" t="s">
        <v>19</v>
      </c>
      <c r="B23" s="4" t="s">
        <v>20</v>
      </c>
      <c r="C23" s="59">
        <v>1500000</v>
      </c>
      <c r="D23" s="59">
        <v>1500000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>
        <f>SUM(E23:P23)</f>
        <v>0</v>
      </c>
    </row>
    <row r="24" spans="1:19" s="28" customFormat="1" x14ac:dyDescent="0.25">
      <c r="A24" s="4" t="s">
        <v>21</v>
      </c>
      <c r="B24" s="4" t="s">
        <v>22</v>
      </c>
      <c r="C24" s="59">
        <v>1000000</v>
      </c>
      <c r="D24" s="59">
        <v>1000000</v>
      </c>
      <c r="E24" s="27">
        <v>113982.46</v>
      </c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>
        <f>SUM(E24:P24)</f>
        <v>113982.46</v>
      </c>
      <c r="R24" s="38"/>
    </row>
    <row r="25" spans="1:19" s="28" customFormat="1" x14ac:dyDescent="0.2">
      <c r="A25" s="4" t="s">
        <v>23</v>
      </c>
      <c r="B25" s="4" t="s">
        <v>24</v>
      </c>
      <c r="C25" s="11">
        <f>SUM(C26:C30)</f>
        <v>30826454</v>
      </c>
      <c r="D25" s="11">
        <f>SUM(D26:D30)</f>
        <v>30826454</v>
      </c>
      <c r="E25" s="11">
        <f t="shared" ref="E25" si="6">SUM(E26:E28)</f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27">
        <f t="shared" si="5"/>
        <v>0</v>
      </c>
      <c r="R25" s="37"/>
    </row>
    <row r="26" spans="1:19" s="28" customFormat="1" x14ac:dyDescent="0.25">
      <c r="A26" s="4" t="s">
        <v>25</v>
      </c>
      <c r="B26" s="4" t="s">
        <v>26</v>
      </c>
      <c r="C26" s="59">
        <v>9690818</v>
      </c>
      <c r="D26" s="59">
        <v>9690818</v>
      </c>
      <c r="E26" s="27">
        <v>0</v>
      </c>
      <c r="F26" s="27"/>
      <c r="G26" s="27"/>
      <c r="H26" s="27"/>
      <c r="I26" s="11"/>
      <c r="J26" s="42"/>
      <c r="K26" s="42"/>
      <c r="L26" s="42"/>
      <c r="M26" s="42"/>
      <c r="N26" s="27"/>
      <c r="O26" s="42"/>
      <c r="P26" s="42"/>
      <c r="Q26" s="27">
        <f t="shared" si="5"/>
        <v>0</v>
      </c>
    </row>
    <row r="27" spans="1:19" s="28" customFormat="1" ht="30" x14ac:dyDescent="0.25">
      <c r="A27" s="4" t="s">
        <v>91</v>
      </c>
      <c r="B27" s="4" t="s">
        <v>92</v>
      </c>
      <c r="C27" s="59">
        <v>10567818</v>
      </c>
      <c r="D27" s="59">
        <v>10567818</v>
      </c>
      <c r="E27" s="27">
        <v>0</v>
      </c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>
        <f t="shared" si="5"/>
        <v>0</v>
      </c>
    </row>
    <row r="28" spans="1:19" s="28" customFormat="1" x14ac:dyDescent="0.25">
      <c r="A28" s="4" t="s">
        <v>222</v>
      </c>
      <c r="B28" s="4" t="s">
        <v>223</v>
      </c>
      <c r="C28" s="59">
        <v>10567818</v>
      </c>
      <c r="D28" s="59">
        <v>10567818</v>
      </c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>
        <f>SUM(E28:P28)</f>
        <v>0</v>
      </c>
    </row>
    <row r="29" spans="1:19" s="28" customFormat="1" x14ac:dyDescent="0.2">
      <c r="A29" s="4" t="s">
        <v>119</v>
      </c>
      <c r="B29" s="4" t="s">
        <v>121</v>
      </c>
      <c r="C29" s="11">
        <v>0</v>
      </c>
      <c r="D29" s="11">
        <v>0</v>
      </c>
      <c r="E29" s="11">
        <v>0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42"/>
      <c r="Q29" s="27">
        <f t="shared" si="5"/>
        <v>0</v>
      </c>
    </row>
    <row r="30" spans="1:19" s="28" customFormat="1" x14ac:dyDescent="0.2">
      <c r="A30" s="4" t="s">
        <v>120</v>
      </c>
      <c r="B30" s="4" t="s">
        <v>122</v>
      </c>
      <c r="C30" s="11">
        <v>0</v>
      </c>
      <c r="D30" s="11">
        <v>0</v>
      </c>
      <c r="E30" s="11">
        <v>0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42"/>
      <c r="Q30" s="27">
        <f t="shared" si="5"/>
        <v>0</v>
      </c>
    </row>
    <row r="31" spans="1:19" s="28" customFormat="1" x14ac:dyDescent="0.2">
      <c r="A31" s="4" t="s">
        <v>27</v>
      </c>
      <c r="B31" s="4" t="s">
        <v>28</v>
      </c>
      <c r="C31" s="11">
        <f>SUM(C32:C35)</f>
        <v>19304784</v>
      </c>
      <c r="D31" s="11">
        <f>SUM(D32:D35)</f>
        <v>19304784</v>
      </c>
      <c r="E31" s="11">
        <f t="shared" ref="E31" si="7">SUM(E32:E35)</f>
        <v>1421946.6700000002</v>
      </c>
      <c r="F31" s="11">
        <v>1422463.13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27">
        <f>SUM(E31:P31)</f>
        <v>2844409.8</v>
      </c>
    </row>
    <row r="32" spans="1:19" s="28" customFormat="1" x14ac:dyDescent="0.25">
      <c r="A32" s="4" t="s">
        <v>30</v>
      </c>
      <c r="B32" s="4" t="s">
        <v>29</v>
      </c>
      <c r="C32" s="59">
        <v>8878369</v>
      </c>
      <c r="D32" s="59">
        <v>8878369</v>
      </c>
      <c r="E32" s="27">
        <v>655166.09</v>
      </c>
      <c r="F32" s="27">
        <v>655321.94999999995</v>
      </c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>
        <f t="shared" ref="Q32:Q125" si="8">SUM(E32:P32)</f>
        <v>1310488.04</v>
      </c>
    </row>
    <row r="33" spans="1:19" s="28" customFormat="1" x14ac:dyDescent="0.25">
      <c r="A33" s="4" t="s">
        <v>32</v>
      </c>
      <c r="B33" s="4" t="s">
        <v>31</v>
      </c>
      <c r="C33" s="59">
        <v>8890891</v>
      </c>
      <c r="D33" s="59">
        <v>8890891</v>
      </c>
      <c r="E33" s="27">
        <v>662835.68000000005</v>
      </c>
      <c r="F33" s="27">
        <v>662529.9</v>
      </c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>
        <f t="shared" si="8"/>
        <v>1325365.58</v>
      </c>
    </row>
    <row r="34" spans="1:19" s="28" customFormat="1" x14ac:dyDescent="0.25">
      <c r="A34" s="4" t="s">
        <v>34</v>
      </c>
      <c r="B34" s="4" t="s">
        <v>33</v>
      </c>
      <c r="C34" s="59">
        <v>1502686</v>
      </c>
      <c r="D34" s="59">
        <v>1502686</v>
      </c>
      <c r="E34" s="27">
        <v>101722.84</v>
      </c>
      <c r="F34" s="27">
        <v>102389.22</v>
      </c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>
        <f>SUM(E34:P34)</f>
        <v>204112.06</v>
      </c>
    </row>
    <row r="35" spans="1:19" s="28" customFormat="1" x14ac:dyDescent="0.25">
      <c r="A35" s="4" t="s">
        <v>36</v>
      </c>
      <c r="B35" s="4" t="s">
        <v>35</v>
      </c>
      <c r="C35" s="59">
        <v>32838</v>
      </c>
      <c r="D35" s="59">
        <v>32838</v>
      </c>
      <c r="E35" s="27">
        <v>2222.06</v>
      </c>
      <c r="F35" s="27">
        <v>2222.06</v>
      </c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>
        <f t="shared" si="8"/>
        <v>4444.12</v>
      </c>
    </row>
    <row r="36" spans="1:19" s="25" customFormat="1" x14ac:dyDescent="0.2">
      <c r="A36" s="39">
        <v>2.2000000000000002</v>
      </c>
      <c r="B36" s="40" t="s">
        <v>37</v>
      </c>
      <c r="C36" s="41">
        <f>+C37+C53</f>
        <v>473280851</v>
      </c>
      <c r="D36" s="41">
        <v>474780851</v>
      </c>
      <c r="E36" s="41">
        <f>+E37+E53</f>
        <v>39411680.109999999</v>
      </c>
      <c r="F36" s="41">
        <f>+F37+F53</f>
        <v>39401636.939999998</v>
      </c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33">
        <f t="shared" ref="Q36:Q39" si="9">SUM(E36:P36)</f>
        <v>78813317.049999997</v>
      </c>
      <c r="R36" s="56"/>
      <c r="S36" s="26"/>
    </row>
    <row r="37" spans="1:19" s="28" customFormat="1" x14ac:dyDescent="0.2">
      <c r="A37" s="4" t="s">
        <v>38</v>
      </c>
      <c r="B37" s="4" t="s">
        <v>39</v>
      </c>
      <c r="C37" s="11">
        <f t="shared" ref="C37:D37" si="10">SUM(C38:C43)</f>
        <v>7982375</v>
      </c>
      <c r="D37" s="11">
        <f t="shared" si="10"/>
        <v>7982375</v>
      </c>
      <c r="E37" s="11">
        <f>SUM(E38:E43)</f>
        <v>636807.11</v>
      </c>
      <c r="F37" s="11">
        <v>626763.93999999994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27">
        <f>SUM(E37:P37)</f>
        <v>1263571.0499999998</v>
      </c>
    </row>
    <row r="38" spans="1:19" s="28" customFormat="1" ht="15" customHeight="1" x14ac:dyDescent="0.2">
      <c r="A38" s="4" t="s">
        <v>67</v>
      </c>
      <c r="B38" s="4" t="s">
        <v>66</v>
      </c>
      <c r="C38" s="60">
        <v>2315</v>
      </c>
      <c r="D38" s="60">
        <v>2315</v>
      </c>
      <c r="E38" s="27">
        <v>29.23</v>
      </c>
      <c r="F38" s="27">
        <v>11.64</v>
      </c>
      <c r="G38" s="27"/>
      <c r="H38" s="27"/>
      <c r="I38" s="27"/>
      <c r="J38" s="27"/>
      <c r="K38" s="27"/>
      <c r="L38" s="27"/>
      <c r="M38" s="27"/>
      <c r="N38" s="27"/>
      <c r="O38" s="27"/>
      <c r="P38" s="42"/>
      <c r="Q38" s="27">
        <f t="shared" si="9"/>
        <v>40.870000000000005</v>
      </c>
    </row>
    <row r="39" spans="1:19" s="28" customFormat="1" x14ac:dyDescent="0.2">
      <c r="A39" s="4" t="s">
        <v>41</v>
      </c>
      <c r="B39" s="4" t="s">
        <v>40</v>
      </c>
      <c r="C39" s="60">
        <v>1650000</v>
      </c>
      <c r="D39" s="60">
        <v>1650000</v>
      </c>
      <c r="E39" s="27">
        <v>295382.67</v>
      </c>
      <c r="F39" s="27">
        <v>124064.84</v>
      </c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>
        <f t="shared" si="9"/>
        <v>419447.51</v>
      </c>
    </row>
    <row r="40" spans="1:19" s="28" customFormat="1" x14ac:dyDescent="0.2">
      <c r="A40" s="4" t="s">
        <v>43</v>
      </c>
      <c r="B40" s="4" t="s">
        <v>42</v>
      </c>
      <c r="C40" s="60">
        <v>4402200</v>
      </c>
      <c r="D40" s="60">
        <v>4402200</v>
      </c>
      <c r="E40" s="27">
        <v>207645.42</v>
      </c>
      <c r="F40" s="27">
        <v>378991.35999999999</v>
      </c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>
        <f t="shared" ref="Q40:Q42" si="11">SUM(E40:P40)</f>
        <v>586636.78</v>
      </c>
      <c r="S40" s="37"/>
    </row>
    <row r="41" spans="1:19" s="28" customFormat="1" x14ac:dyDescent="0.2">
      <c r="A41" s="4" t="s">
        <v>44</v>
      </c>
      <c r="B41" s="4" t="s">
        <v>45</v>
      </c>
      <c r="C41" s="60">
        <v>1874400</v>
      </c>
      <c r="D41" s="60">
        <v>1874400</v>
      </c>
      <c r="E41" s="27">
        <v>131482.79</v>
      </c>
      <c r="F41" s="27">
        <v>121305.1</v>
      </c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11">
        <f t="shared" si="11"/>
        <v>252787.89</v>
      </c>
    </row>
    <row r="42" spans="1:19" s="28" customFormat="1" x14ac:dyDescent="0.2">
      <c r="A42" s="4" t="s">
        <v>47</v>
      </c>
      <c r="B42" s="4" t="s">
        <v>46</v>
      </c>
      <c r="C42" s="60">
        <v>19800</v>
      </c>
      <c r="D42" s="60">
        <v>19800</v>
      </c>
      <c r="E42" s="27">
        <v>0</v>
      </c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11">
        <f t="shared" si="11"/>
        <v>0</v>
      </c>
      <c r="S42" s="37"/>
    </row>
    <row r="43" spans="1:19" s="28" customFormat="1" x14ac:dyDescent="0.2">
      <c r="A43" s="4" t="s">
        <v>49</v>
      </c>
      <c r="B43" s="12" t="s">
        <v>48</v>
      </c>
      <c r="C43" s="60">
        <v>33660</v>
      </c>
      <c r="D43" s="60">
        <v>33660</v>
      </c>
      <c r="E43" s="27">
        <v>2267</v>
      </c>
      <c r="F43" s="27">
        <v>2391</v>
      </c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>
        <f>SUM(E43:P43)</f>
        <v>4658</v>
      </c>
    </row>
    <row r="44" spans="1:19" s="28" customFormat="1" x14ac:dyDescent="0.2">
      <c r="A44" s="4" t="s">
        <v>123</v>
      </c>
      <c r="B44" s="4" t="s">
        <v>131</v>
      </c>
      <c r="C44" s="11">
        <v>0</v>
      </c>
      <c r="D44" s="11">
        <v>0</v>
      </c>
      <c r="E44" s="11">
        <v>0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27">
        <f t="shared" ref="Q44:Q52" si="12">SUM(E44:P44)</f>
        <v>0</v>
      </c>
    </row>
    <row r="45" spans="1:19" s="28" customFormat="1" x14ac:dyDescent="0.2">
      <c r="A45" s="4" t="s">
        <v>254</v>
      </c>
      <c r="B45" s="4" t="s">
        <v>255</v>
      </c>
      <c r="C45" s="11"/>
      <c r="D45" s="11"/>
      <c r="E45" s="11">
        <v>0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27">
        <f t="shared" si="12"/>
        <v>0</v>
      </c>
    </row>
    <row r="46" spans="1:19" s="28" customFormat="1" x14ac:dyDescent="0.2">
      <c r="A46" s="4" t="s">
        <v>256</v>
      </c>
      <c r="B46" s="4" t="s">
        <v>257</v>
      </c>
      <c r="C46" s="11"/>
      <c r="D46" s="11"/>
      <c r="E46" s="11">
        <v>0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27">
        <f t="shared" si="12"/>
        <v>0</v>
      </c>
    </row>
    <row r="47" spans="1:19" s="28" customFormat="1" x14ac:dyDescent="0.2">
      <c r="A47" s="4" t="s">
        <v>258</v>
      </c>
      <c r="B47" s="4" t="s">
        <v>259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27">
        <f t="shared" si="12"/>
        <v>0</v>
      </c>
    </row>
    <row r="48" spans="1:19" s="28" customFormat="1" x14ac:dyDescent="0.2">
      <c r="A48" s="4" t="s">
        <v>124</v>
      </c>
      <c r="B48" s="4" t="s">
        <v>132</v>
      </c>
      <c r="C48" s="11">
        <v>0</v>
      </c>
      <c r="D48" s="11">
        <v>0</v>
      </c>
      <c r="E48" s="11">
        <v>0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27">
        <f t="shared" si="12"/>
        <v>0</v>
      </c>
      <c r="S48" s="38"/>
    </row>
    <row r="49" spans="1:19" s="28" customFormat="1" x14ac:dyDescent="0.2">
      <c r="A49" s="4" t="s">
        <v>125</v>
      </c>
      <c r="B49" s="4" t="s">
        <v>133</v>
      </c>
      <c r="C49" s="11">
        <v>0</v>
      </c>
      <c r="D49" s="11">
        <v>0</v>
      </c>
      <c r="E49" s="11">
        <v>0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27">
        <f t="shared" si="12"/>
        <v>0</v>
      </c>
    </row>
    <row r="50" spans="1:19" s="28" customFormat="1" x14ac:dyDescent="0.2">
      <c r="A50" s="4" t="s">
        <v>126</v>
      </c>
      <c r="B50" s="4" t="s">
        <v>134</v>
      </c>
      <c r="C50" s="11">
        <v>0</v>
      </c>
      <c r="D50" s="11">
        <v>0</v>
      </c>
      <c r="E50" s="11">
        <f t="shared" ref="E50" si="13">+E51+E52</f>
        <v>0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>
        <f>+Q51+Q52</f>
        <v>0</v>
      </c>
    </row>
    <row r="51" spans="1:19" s="28" customFormat="1" x14ac:dyDescent="0.2">
      <c r="A51" s="4" t="s">
        <v>260</v>
      </c>
      <c r="B51" s="4" t="s">
        <v>261</v>
      </c>
      <c r="C51" s="11"/>
      <c r="D51" s="11"/>
      <c r="E51" s="11">
        <v>0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27">
        <f t="shared" si="12"/>
        <v>0</v>
      </c>
    </row>
    <row r="52" spans="1:19" s="28" customFormat="1" ht="30" x14ac:dyDescent="0.2">
      <c r="A52" s="4" t="s">
        <v>262</v>
      </c>
      <c r="B52" s="4" t="s">
        <v>263</v>
      </c>
      <c r="C52" s="11"/>
      <c r="D52" s="11"/>
      <c r="E52" s="11">
        <v>0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27">
        <f t="shared" si="12"/>
        <v>0</v>
      </c>
    </row>
    <row r="53" spans="1:19" s="28" customFormat="1" x14ac:dyDescent="0.2">
      <c r="A53" s="4" t="s">
        <v>127</v>
      </c>
      <c r="B53" s="4" t="s">
        <v>135</v>
      </c>
      <c r="C53" s="11">
        <f>+C54</f>
        <v>465298476</v>
      </c>
      <c r="D53" s="11">
        <f>+D54</f>
        <v>465298476</v>
      </c>
      <c r="E53" s="11">
        <f>+E54</f>
        <v>38774873</v>
      </c>
      <c r="F53" s="11">
        <f>+F54</f>
        <v>38774873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>
        <f>SUM(E53:P53)</f>
        <v>77549746</v>
      </c>
    </row>
    <row r="54" spans="1:19" s="28" customFormat="1" x14ac:dyDescent="0.2">
      <c r="A54" s="4" t="s">
        <v>220</v>
      </c>
      <c r="B54" s="4" t="s">
        <v>221</v>
      </c>
      <c r="C54" s="11">
        <v>465298476</v>
      </c>
      <c r="D54" s="11">
        <v>465298476</v>
      </c>
      <c r="E54" s="11">
        <v>38774873</v>
      </c>
      <c r="F54" s="11">
        <v>38774873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>
        <f>SUM(E54:P54)</f>
        <v>77549746</v>
      </c>
      <c r="S54" s="52"/>
    </row>
    <row r="55" spans="1:19" s="28" customFormat="1" ht="30" x14ac:dyDescent="0.2">
      <c r="A55" s="4" t="s">
        <v>128</v>
      </c>
      <c r="B55" s="4" t="s">
        <v>136</v>
      </c>
      <c r="C55" s="11">
        <v>0</v>
      </c>
      <c r="D55" s="11">
        <f>+D58</f>
        <v>1500000</v>
      </c>
      <c r="E55" s="11">
        <v>0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>
        <f>SUM(E55:P55)</f>
        <v>0</v>
      </c>
    </row>
    <row r="56" spans="1:19" s="28" customFormat="1" ht="30" x14ac:dyDescent="0.2">
      <c r="A56" s="4" t="s">
        <v>234</v>
      </c>
      <c r="B56" s="4" t="s">
        <v>237</v>
      </c>
      <c r="C56" s="11"/>
      <c r="D56" s="11"/>
      <c r="E56" s="11">
        <v>0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>
        <f t="shared" ref="Q56:Q65" si="14">SUM(E56:P56)</f>
        <v>0</v>
      </c>
    </row>
    <row r="57" spans="1:19" s="28" customFormat="1" ht="15" customHeight="1" x14ac:dyDescent="0.2">
      <c r="A57" s="4" t="s">
        <v>235</v>
      </c>
      <c r="B57" s="4" t="s">
        <v>238</v>
      </c>
      <c r="C57" s="11"/>
      <c r="D57" s="11"/>
      <c r="E57" s="11">
        <v>0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>
        <f t="shared" si="14"/>
        <v>0</v>
      </c>
    </row>
    <row r="58" spans="1:19" s="28" customFormat="1" ht="30" x14ac:dyDescent="0.2">
      <c r="A58" s="4" t="s">
        <v>236</v>
      </c>
      <c r="B58" s="4" t="s">
        <v>239</v>
      </c>
      <c r="C58" s="11"/>
      <c r="D58" s="11">
        <v>1500000</v>
      </c>
      <c r="E58" s="11">
        <v>0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>
        <f t="shared" si="14"/>
        <v>0</v>
      </c>
    </row>
    <row r="59" spans="1:19" s="28" customFormat="1" ht="30" x14ac:dyDescent="0.2">
      <c r="A59" s="4" t="s">
        <v>240</v>
      </c>
      <c r="B59" s="4" t="s">
        <v>247</v>
      </c>
      <c r="C59" s="11"/>
      <c r="D59" s="11"/>
      <c r="E59" s="11">
        <v>0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>
        <f t="shared" si="14"/>
        <v>0</v>
      </c>
    </row>
    <row r="60" spans="1:19" s="28" customFormat="1" ht="30" x14ac:dyDescent="0.2">
      <c r="A60" s="4" t="s">
        <v>241</v>
      </c>
      <c r="B60" s="4" t="s">
        <v>248</v>
      </c>
      <c r="C60" s="11"/>
      <c r="D60" s="11"/>
      <c r="E60" s="11">
        <v>0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>
        <f t="shared" si="14"/>
        <v>0</v>
      </c>
    </row>
    <row r="61" spans="1:19" s="28" customFormat="1" ht="30" x14ac:dyDescent="0.2">
      <c r="A61" s="4" t="s">
        <v>242</v>
      </c>
      <c r="B61" s="4" t="s">
        <v>249</v>
      </c>
      <c r="C61" s="11"/>
      <c r="D61" s="11"/>
      <c r="E61" s="11">
        <v>0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>
        <f t="shared" si="14"/>
        <v>0</v>
      </c>
    </row>
    <row r="62" spans="1:19" s="28" customFormat="1" ht="30" x14ac:dyDescent="0.2">
      <c r="A62" s="4" t="s">
        <v>243</v>
      </c>
      <c r="B62" s="4" t="s">
        <v>250</v>
      </c>
      <c r="C62" s="11"/>
      <c r="D62" s="11"/>
      <c r="E62" s="11">
        <v>0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>
        <f t="shared" si="14"/>
        <v>0</v>
      </c>
    </row>
    <row r="63" spans="1:19" s="28" customFormat="1" ht="30" x14ac:dyDescent="0.2">
      <c r="A63" s="4" t="s">
        <v>244</v>
      </c>
      <c r="B63" s="4" t="s">
        <v>251</v>
      </c>
      <c r="C63" s="11"/>
      <c r="D63" s="11"/>
      <c r="E63" s="11">
        <v>0</v>
      </c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>
        <f t="shared" si="14"/>
        <v>0</v>
      </c>
    </row>
    <row r="64" spans="1:19" s="28" customFormat="1" ht="30" x14ac:dyDescent="0.2">
      <c r="A64" s="4" t="s">
        <v>245</v>
      </c>
      <c r="B64" s="4" t="s">
        <v>252</v>
      </c>
      <c r="C64" s="11"/>
      <c r="D64" s="11"/>
      <c r="E64" s="11">
        <v>0</v>
      </c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>
        <f t="shared" si="14"/>
        <v>0</v>
      </c>
    </row>
    <row r="65" spans="1:17" s="28" customFormat="1" ht="30" x14ac:dyDescent="0.2">
      <c r="A65" s="4" t="s">
        <v>246</v>
      </c>
      <c r="B65" s="4" t="s">
        <v>253</v>
      </c>
      <c r="C65" s="11"/>
      <c r="D65" s="11"/>
      <c r="E65" s="11">
        <v>0</v>
      </c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>
        <f t="shared" si="14"/>
        <v>0</v>
      </c>
    </row>
    <row r="66" spans="1:17" s="28" customFormat="1" ht="30" x14ac:dyDescent="0.2">
      <c r="A66" s="4" t="s">
        <v>129</v>
      </c>
      <c r="B66" s="4" t="s">
        <v>137</v>
      </c>
      <c r="C66" s="11">
        <v>0</v>
      </c>
      <c r="D66" s="11"/>
      <c r="E66" s="11">
        <v>0</v>
      </c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>
        <f>SUM(E66:P66)</f>
        <v>0</v>
      </c>
    </row>
    <row r="67" spans="1:17" s="28" customFormat="1" x14ac:dyDescent="0.2">
      <c r="A67" s="4" t="s">
        <v>264</v>
      </c>
      <c r="B67" s="4" t="s">
        <v>265</v>
      </c>
      <c r="C67" s="11"/>
      <c r="D67" s="11"/>
      <c r="E67" s="11">
        <v>0</v>
      </c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>
        <f>SUM(E67:P67)</f>
        <v>0</v>
      </c>
    </row>
    <row r="68" spans="1:17" s="28" customFormat="1" x14ac:dyDescent="0.2">
      <c r="A68" s="4" t="s">
        <v>266</v>
      </c>
      <c r="B68" s="4" t="s">
        <v>267</v>
      </c>
      <c r="C68" s="11"/>
      <c r="D68" s="11"/>
      <c r="E68" s="11">
        <v>0</v>
      </c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>
        <f t="shared" ref="Q68:Q75" si="15">SUM(E68:P68)</f>
        <v>0</v>
      </c>
    </row>
    <row r="69" spans="1:17" s="28" customFormat="1" x14ac:dyDescent="0.2">
      <c r="A69" s="4" t="s">
        <v>268</v>
      </c>
      <c r="B69" s="4" t="s">
        <v>269</v>
      </c>
      <c r="C69" s="11"/>
      <c r="D69" s="11"/>
      <c r="E69" s="11">
        <v>0</v>
      </c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>
        <f t="shared" si="15"/>
        <v>0</v>
      </c>
    </row>
    <row r="70" spans="1:17" s="28" customFormat="1" x14ac:dyDescent="0.2">
      <c r="A70" s="4" t="s">
        <v>270</v>
      </c>
      <c r="B70" s="4" t="s">
        <v>271</v>
      </c>
      <c r="C70" s="11"/>
      <c r="D70" s="11"/>
      <c r="E70" s="11">
        <v>0</v>
      </c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>
        <f t="shared" si="15"/>
        <v>0</v>
      </c>
    </row>
    <row r="71" spans="1:17" s="28" customFormat="1" x14ac:dyDescent="0.2">
      <c r="A71" s="4" t="s">
        <v>272</v>
      </c>
      <c r="B71" s="4" t="s">
        <v>273</v>
      </c>
      <c r="C71" s="11"/>
      <c r="D71" s="11"/>
      <c r="E71" s="11">
        <v>0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>
        <f t="shared" si="15"/>
        <v>0</v>
      </c>
    </row>
    <row r="72" spans="1:17" s="28" customFormat="1" x14ac:dyDescent="0.2">
      <c r="A72" s="4" t="s">
        <v>274</v>
      </c>
      <c r="B72" s="4" t="s">
        <v>275</v>
      </c>
      <c r="C72" s="11"/>
      <c r="D72" s="11"/>
      <c r="E72" s="11">
        <v>0</v>
      </c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>
        <f t="shared" si="15"/>
        <v>0</v>
      </c>
    </row>
    <row r="73" spans="1:17" s="28" customFormat="1" x14ac:dyDescent="0.2">
      <c r="A73" s="4" t="s">
        <v>276</v>
      </c>
      <c r="B73" s="4" t="s">
        <v>277</v>
      </c>
      <c r="C73" s="11"/>
      <c r="D73" s="11"/>
      <c r="E73" s="11">
        <v>0</v>
      </c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>
        <f t="shared" si="15"/>
        <v>0</v>
      </c>
    </row>
    <row r="74" spans="1:17" s="28" customFormat="1" x14ac:dyDescent="0.2">
      <c r="A74" s="4" t="s">
        <v>278</v>
      </c>
      <c r="B74" s="4" t="s">
        <v>279</v>
      </c>
      <c r="C74" s="11"/>
      <c r="D74" s="11"/>
      <c r="E74" s="11">
        <v>0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>
        <f t="shared" si="15"/>
        <v>0</v>
      </c>
    </row>
    <row r="75" spans="1:17" s="28" customFormat="1" x14ac:dyDescent="0.2">
      <c r="A75" s="4" t="s">
        <v>280</v>
      </c>
      <c r="B75" s="4" t="s">
        <v>281</v>
      </c>
      <c r="C75" s="11"/>
      <c r="D75" s="11"/>
      <c r="E75" s="11">
        <v>0</v>
      </c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>
        <f t="shared" si="15"/>
        <v>0</v>
      </c>
    </row>
    <row r="76" spans="1:17" s="28" customFormat="1" x14ac:dyDescent="0.2">
      <c r="A76" s="4" t="s">
        <v>130</v>
      </c>
      <c r="B76" s="4" t="s">
        <v>138</v>
      </c>
      <c r="C76" s="11">
        <v>0</v>
      </c>
      <c r="D76" s="11"/>
      <c r="E76" s="11">
        <v>0</v>
      </c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>
        <f>SUM(E76:P76)</f>
        <v>0</v>
      </c>
    </row>
    <row r="77" spans="1:17" s="28" customFormat="1" x14ac:dyDescent="0.2">
      <c r="A77" s="4" t="s">
        <v>282</v>
      </c>
      <c r="B77" s="4" t="s">
        <v>283</v>
      </c>
      <c r="C77" s="11"/>
      <c r="D77" s="11"/>
      <c r="E77" s="11">
        <v>0</v>
      </c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>
        <f>SUM(E77:P77)</f>
        <v>0</v>
      </c>
    </row>
    <row r="78" spans="1:17" s="28" customFormat="1" x14ac:dyDescent="0.2">
      <c r="A78" s="4" t="s">
        <v>284</v>
      </c>
      <c r="B78" s="4" t="s">
        <v>285</v>
      </c>
      <c r="C78" s="11"/>
      <c r="D78" s="11"/>
      <c r="E78" s="11">
        <v>0</v>
      </c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>
        <f>SUM(E78:P78)</f>
        <v>0</v>
      </c>
    </row>
    <row r="79" spans="1:17" s="25" customFormat="1" x14ac:dyDescent="0.2">
      <c r="A79" s="39">
        <v>2.2999999999999998</v>
      </c>
      <c r="B79" s="40" t="s">
        <v>50</v>
      </c>
      <c r="C79" s="41">
        <f>+C97+C89+C104+C83</f>
        <v>14635000</v>
      </c>
      <c r="D79" s="41">
        <f>+D97+D89+D104+D83</f>
        <v>14635000</v>
      </c>
      <c r="E79" s="41">
        <f>+E80+E83+E86+E94+E97+E103+E104+E89</f>
        <v>464500</v>
      </c>
      <c r="F79" s="41">
        <f>+F80+F83+F86+F94+F97+F103+F104+F89</f>
        <v>464500</v>
      </c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33">
        <f t="shared" ref="Q79" si="16">SUM(E79:P79)</f>
        <v>929000</v>
      </c>
    </row>
    <row r="80" spans="1:17" s="28" customFormat="1" x14ac:dyDescent="0.2">
      <c r="A80" s="4" t="s">
        <v>139</v>
      </c>
      <c r="B80" s="4" t="s">
        <v>140</v>
      </c>
      <c r="C80" s="11">
        <v>0</v>
      </c>
      <c r="D80" s="11">
        <v>0</v>
      </c>
      <c r="E80" s="27">
        <v>0</v>
      </c>
      <c r="F80" s="27"/>
      <c r="G80" s="27"/>
      <c r="H80" s="27"/>
      <c r="I80" s="27"/>
      <c r="J80" s="27"/>
      <c r="K80" s="11"/>
      <c r="L80" s="11"/>
      <c r="M80" s="11"/>
      <c r="N80" s="11"/>
      <c r="O80" s="11"/>
      <c r="P80" s="11"/>
      <c r="Q80" s="11">
        <f>SUM(E80:P80)</f>
        <v>0</v>
      </c>
    </row>
    <row r="81" spans="1:19" s="28" customFormat="1" x14ac:dyDescent="0.2">
      <c r="A81" s="4" t="s">
        <v>286</v>
      </c>
      <c r="B81" s="4" t="s">
        <v>287</v>
      </c>
      <c r="C81" s="11"/>
      <c r="D81" s="11"/>
      <c r="E81" s="27"/>
      <c r="F81" s="27"/>
      <c r="G81" s="27"/>
      <c r="H81" s="27"/>
      <c r="I81" s="27"/>
      <c r="J81" s="27"/>
      <c r="K81" s="11"/>
      <c r="L81" s="11"/>
      <c r="M81" s="11"/>
      <c r="N81" s="11"/>
      <c r="O81" s="11"/>
      <c r="P81" s="11"/>
      <c r="Q81" s="11">
        <f t="shared" ref="Q81:Q82" si="17">SUM(E81:P81)</f>
        <v>0</v>
      </c>
    </row>
    <row r="82" spans="1:19" s="28" customFormat="1" x14ac:dyDescent="0.2">
      <c r="A82" s="4" t="s">
        <v>288</v>
      </c>
      <c r="B82" s="4" t="s">
        <v>289</v>
      </c>
      <c r="C82" s="11"/>
      <c r="D82" s="11"/>
      <c r="E82" s="27"/>
      <c r="F82" s="27"/>
      <c r="G82" s="27"/>
      <c r="H82" s="27"/>
      <c r="I82" s="27"/>
      <c r="J82" s="27"/>
      <c r="K82" s="11"/>
      <c r="L82" s="11"/>
      <c r="M82" s="11"/>
      <c r="N82" s="11"/>
      <c r="O82" s="11"/>
      <c r="P82" s="11"/>
      <c r="Q82" s="11">
        <f t="shared" si="17"/>
        <v>0</v>
      </c>
    </row>
    <row r="83" spans="1:19" s="28" customFormat="1" x14ac:dyDescent="0.2">
      <c r="A83" s="4" t="s">
        <v>69</v>
      </c>
      <c r="B83" s="4" t="s">
        <v>68</v>
      </c>
      <c r="C83" s="11">
        <f>+C85+C84+C86</f>
        <v>152500</v>
      </c>
      <c r="D83" s="11">
        <f>+D85+D84+D86</f>
        <v>152500</v>
      </c>
      <c r="E83" s="27">
        <v>0</v>
      </c>
      <c r="F83" s="27"/>
      <c r="G83" s="27"/>
      <c r="H83" s="27"/>
      <c r="I83" s="27"/>
      <c r="J83" s="11"/>
      <c r="K83" s="27"/>
      <c r="L83" s="27"/>
      <c r="M83" s="27"/>
      <c r="N83" s="27"/>
      <c r="O83" s="27"/>
      <c r="P83" s="27"/>
      <c r="Q83" s="27">
        <f>SUM(E83:P83)</f>
        <v>0</v>
      </c>
    </row>
    <row r="84" spans="1:19" s="28" customFormat="1" x14ac:dyDescent="0.2">
      <c r="A84" s="4" t="s">
        <v>224</v>
      </c>
      <c r="B84" s="4" t="s">
        <v>225</v>
      </c>
      <c r="C84" s="60">
        <v>12500</v>
      </c>
      <c r="D84" s="60">
        <v>12500</v>
      </c>
      <c r="E84" s="27"/>
      <c r="F84" s="27"/>
      <c r="G84" s="27"/>
      <c r="H84" s="27"/>
      <c r="I84" s="27"/>
      <c r="J84" s="11"/>
      <c r="K84" s="11"/>
      <c r="L84" s="11"/>
      <c r="M84" s="11"/>
      <c r="N84" s="11"/>
      <c r="O84" s="11"/>
      <c r="P84" s="27"/>
      <c r="Q84" s="27">
        <f t="shared" ref="Q84:Q96" si="18">SUM(E84:P84)</f>
        <v>0</v>
      </c>
    </row>
    <row r="85" spans="1:19" s="28" customFormat="1" x14ac:dyDescent="0.2">
      <c r="A85" s="4" t="s">
        <v>71</v>
      </c>
      <c r="B85" s="4" t="s">
        <v>70</v>
      </c>
      <c r="C85" s="60">
        <v>75000</v>
      </c>
      <c r="D85" s="60">
        <v>75000</v>
      </c>
      <c r="E85" s="27">
        <v>0</v>
      </c>
      <c r="F85" s="27"/>
      <c r="G85" s="27"/>
      <c r="H85" s="27"/>
      <c r="I85" s="27"/>
      <c r="J85" s="11"/>
      <c r="K85" s="11"/>
      <c r="L85" s="11"/>
      <c r="M85" s="11"/>
      <c r="N85" s="27"/>
      <c r="O85" s="27"/>
      <c r="P85" s="27"/>
      <c r="Q85" s="27">
        <f t="shared" si="18"/>
        <v>0</v>
      </c>
    </row>
    <row r="86" spans="1:19" s="28" customFormat="1" x14ac:dyDescent="0.2">
      <c r="A86" s="4" t="s">
        <v>141</v>
      </c>
      <c r="B86" s="4" t="s">
        <v>142</v>
      </c>
      <c r="C86" s="11">
        <f>+C88</f>
        <v>65000</v>
      </c>
      <c r="D86" s="11">
        <f>+D88</f>
        <v>65000</v>
      </c>
      <c r="E86" s="11">
        <v>0</v>
      </c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27">
        <f t="shared" si="18"/>
        <v>0</v>
      </c>
    </row>
    <row r="87" spans="1:19" s="28" customFormat="1" x14ac:dyDescent="0.2">
      <c r="A87" s="4" t="s">
        <v>290</v>
      </c>
      <c r="B87" s="4" t="s">
        <v>291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27">
        <f t="shared" si="18"/>
        <v>0</v>
      </c>
    </row>
    <row r="88" spans="1:19" s="28" customFormat="1" x14ac:dyDescent="0.2">
      <c r="A88" s="4" t="s">
        <v>226</v>
      </c>
      <c r="B88" s="4" t="s">
        <v>227</v>
      </c>
      <c r="C88" s="60">
        <v>65000</v>
      </c>
      <c r="D88" s="60">
        <v>65000</v>
      </c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27">
        <f t="shared" si="18"/>
        <v>0</v>
      </c>
    </row>
    <row r="89" spans="1:19" s="28" customFormat="1" x14ac:dyDescent="0.2">
      <c r="A89" s="4" t="s">
        <v>73</v>
      </c>
      <c r="B89" s="4" t="s">
        <v>72</v>
      </c>
      <c r="C89" s="11">
        <f>+C90</f>
        <v>1800000</v>
      </c>
      <c r="D89" s="11">
        <f>+D90</f>
        <v>1800000</v>
      </c>
      <c r="E89" s="11">
        <f t="shared" ref="E89" si="19">SUM(E90)</f>
        <v>0</v>
      </c>
      <c r="F89" s="11"/>
      <c r="G89" s="11"/>
      <c r="H89" s="11"/>
      <c r="I89" s="27"/>
      <c r="J89" s="11"/>
      <c r="K89" s="11"/>
      <c r="L89" s="11"/>
      <c r="M89" s="11"/>
      <c r="N89" s="11"/>
      <c r="O89" s="11"/>
      <c r="P89" s="11"/>
      <c r="Q89" s="27">
        <f t="shared" si="18"/>
        <v>0</v>
      </c>
    </row>
    <row r="90" spans="1:19" s="28" customFormat="1" x14ac:dyDescent="0.2">
      <c r="A90" s="4" t="s">
        <v>75</v>
      </c>
      <c r="B90" s="4" t="s">
        <v>74</v>
      </c>
      <c r="C90" s="60">
        <v>1800000</v>
      </c>
      <c r="D90" s="60">
        <v>1800000</v>
      </c>
      <c r="E90" s="27">
        <v>0</v>
      </c>
      <c r="F90" s="27"/>
      <c r="G90" s="27"/>
      <c r="H90" s="27"/>
      <c r="I90" s="27"/>
      <c r="J90" s="11"/>
      <c r="K90" s="11"/>
      <c r="L90" s="11"/>
      <c r="M90" s="11"/>
      <c r="N90" s="11"/>
      <c r="O90" s="11"/>
      <c r="P90" s="27"/>
      <c r="Q90" s="27">
        <f t="shared" si="18"/>
        <v>0</v>
      </c>
    </row>
    <row r="91" spans="1:19" s="28" customFormat="1" x14ac:dyDescent="0.2">
      <c r="A91" s="4" t="s">
        <v>143</v>
      </c>
      <c r="B91" s="4" t="s">
        <v>145</v>
      </c>
      <c r="C91" s="11">
        <v>0</v>
      </c>
      <c r="D91" s="11">
        <v>0</v>
      </c>
      <c r="E91" s="11">
        <v>0</v>
      </c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27">
        <f t="shared" si="18"/>
        <v>0</v>
      </c>
    </row>
    <row r="92" spans="1:19" s="28" customFormat="1" x14ac:dyDescent="0.2">
      <c r="A92" s="4" t="s">
        <v>292</v>
      </c>
      <c r="B92" s="4" t="s">
        <v>293</v>
      </c>
      <c r="C92" s="11"/>
      <c r="D92" s="11"/>
      <c r="E92" s="11">
        <v>0</v>
      </c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27">
        <f t="shared" si="18"/>
        <v>0</v>
      </c>
    </row>
    <row r="93" spans="1:19" s="28" customFormat="1" x14ac:dyDescent="0.2">
      <c r="A93" s="4" t="s">
        <v>294</v>
      </c>
      <c r="B93" s="4" t="s">
        <v>295</v>
      </c>
      <c r="C93" s="11"/>
      <c r="D93" s="11"/>
      <c r="E93" s="11">
        <v>0</v>
      </c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27">
        <f t="shared" si="18"/>
        <v>0</v>
      </c>
    </row>
    <row r="94" spans="1:19" s="28" customFormat="1" ht="30" x14ac:dyDescent="0.2">
      <c r="A94" s="4" t="s">
        <v>144</v>
      </c>
      <c r="B94" s="4" t="s">
        <v>146</v>
      </c>
      <c r="C94" s="11">
        <v>0</v>
      </c>
      <c r="D94" s="11">
        <v>0</v>
      </c>
      <c r="E94" s="11">
        <f t="shared" ref="E94" si="20">+E95+E96</f>
        <v>0</v>
      </c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27">
        <f t="shared" si="18"/>
        <v>0</v>
      </c>
      <c r="S94" s="27"/>
    </row>
    <row r="95" spans="1:19" s="28" customFormat="1" x14ac:dyDescent="0.2">
      <c r="A95" s="4" t="s">
        <v>296</v>
      </c>
      <c r="B95" s="4" t="s">
        <v>297</v>
      </c>
      <c r="C95" s="11"/>
      <c r="D95" s="11"/>
      <c r="E95" s="11">
        <v>0</v>
      </c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27">
        <f t="shared" si="18"/>
        <v>0</v>
      </c>
      <c r="S95" s="27"/>
    </row>
    <row r="96" spans="1:19" s="28" customFormat="1" x14ac:dyDescent="0.2">
      <c r="A96" s="4" t="s">
        <v>298</v>
      </c>
      <c r="B96" s="4" t="s">
        <v>299</v>
      </c>
      <c r="C96" s="11"/>
      <c r="D96" s="11"/>
      <c r="E96" s="11">
        <v>0</v>
      </c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27">
        <f t="shared" si="18"/>
        <v>0</v>
      </c>
      <c r="S96" s="27"/>
    </row>
    <row r="97" spans="1:18" s="28" customFormat="1" ht="30" x14ac:dyDescent="0.2">
      <c r="A97" s="4" t="s">
        <v>51</v>
      </c>
      <c r="B97" s="4" t="s">
        <v>52</v>
      </c>
      <c r="C97" s="11">
        <f>+C98+C99</f>
        <v>9408000</v>
      </c>
      <c r="D97" s="11">
        <f>+D98+D99</f>
        <v>9408000</v>
      </c>
      <c r="E97" s="11">
        <f t="shared" ref="E97:F97" si="21">SUM(E98:E99)</f>
        <v>464500</v>
      </c>
      <c r="F97" s="11">
        <f t="shared" si="21"/>
        <v>464500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27">
        <f>SUM(E97:P97)</f>
        <v>929000</v>
      </c>
    </row>
    <row r="98" spans="1:18" s="28" customFormat="1" x14ac:dyDescent="0.2">
      <c r="A98" s="4" t="s">
        <v>53</v>
      </c>
      <c r="B98" s="4" t="s">
        <v>54</v>
      </c>
      <c r="C98" s="60">
        <v>9300000</v>
      </c>
      <c r="D98" s="60">
        <v>9300000</v>
      </c>
      <c r="E98" s="27">
        <v>464500</v>
      </c>
      <c r="F98" s="27">
        <v>464500</v>
      </c>
      <c r="G98" s="42"/>
      <c r="H98" s="27"/>
      <c r="I98" s="27"/>
      <c r="J98" s="27"/>
      <c r="K98" s="27"/>
      <c r="L98" s="27"/>
      <c r="M98" s="27"/>
      <c r="N98" s="27"/>
      <c r="O98" s="27"/>
      <c r="P98" s="27"/>
      <c r="Q98" s="27">
        <f>SUM(E98:P98)</f>
        <v>929000</v>
      </c>
    </row>
    <row r="99" spans="1:18" s="28" customFormat="1" ht="30" x14ac:dyDescent="0.2">
      <c r="A99" s="4" t="s">
        <v>229</v>
      </c>
      <c r="B99" s="4" t="s">
        <v>228</v>
      </c>
      <c r="C99" s="60">
        <v>108000</v>
      </c>
      <c r="D99" s="60">
        <v>108000</v>
      </c>
      <c r="E99" s="11">
        <v>0</v>
      </c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27">
        <f t="shared" ref="Q99:Q102" si="22">SUM(E99:P99)</f>
        <v>0</v>
      </c>
    </row>
    <row r="100" spans="1:18" s="28" customFormat="1" x14ac:dyDescent="0.2">
      <c r="A100" s="4" t="s">
        <v>300</v>
      </c>
      <c r="B100" s="4" t="s">
        <v>301</v>
      </c>
      <c r="C100" s="11"/>
      <c r="D100" s="11"/>
      <c r="E100" s="11">
        <v>0</v>
      </c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27">
        <f t="shared" si="22"/>
        <v>0</v>
      </c>
    </row>
    <row r="101" spans="1:18" s="28" customFormat="1" ht="30" x14ac:dyDescent="0.2">
      <c r="A101" s="4" t="s">
        <v>302</v>
      </c>
      <c r="B101" s="4" t="s">
        <v>303</v>
      </c>
      <c r="C101" s="11"/>
      <c r="D101" s="11"/>
      <c r="E101" s="11">
        <v>0</v>
      </c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27">
        <f t="shared" si="22"/>
        <v>0</v>
      </c>
    </row>
    <row r="102" spans="1:18" s="28" customFormat="1" x14ac:dyDescent="0.2">
      <c r="A102" s="4" t="s">
        <v>304</v>
      </c>
      <c r="B102" s="4" t="s">
        <v>305</v>
      </c>
      <c r="C102" s="11"/>
      <c r="D102" s="11"/>
      <c r="E102" s="11">
        <v>0</v>
      </c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27">
        <f t="shared" si="22"/>
        <v>0</v>
      </c>
    </row>
    <row r="103" spans="1:18" s="28" customFormat="1" ht="30" x14ac:dyDescent="0.2">
      <c r="A103" s="4" t="s">
        <v>147</v>
      </c>
      <c r="B103" s="4" t="s">
        <v>148</v>
      </c>
      <c r="C103" s="11">
        <v>0</v>
      </c>
      <c r="D103" s="11">
        <v>0</v>
      </c>
      <c r="E103" s="27">
        <v>0</v>
      </c>
      <c r="F103" s="27"/>
      <c r="G103" s="42"/>
      <c r="H103" s="27"/>
      <c r="I103" s="27"/>
      <c r="J103" s="27"/>
      <c r="K103" s="27"/>
      <c r="L103" s="27"/>
      <c r="M103" s="27"/>
      <c r="N103" s="11"/>
      <c r="O103" s="11"/>
      <c r="P103" s="11"/>
      <c r="Q103" s="11">
        <f>SUM(E103:P103)</f>
        <v>0</v>
      </c>
      <c r="R103" s="57"/>
    </row>
    <row r="104" spans="1:18" s="28" customFormat="1" x14ac:dyDescent="0.2">
      <c r="A104" s="4" t="s">
        <v>76</v>
      </c>
      <c r="B104" s="4" t="s">
        <v>77</v>
      </c>
      <c r="C104" s="11">
        <f>SUM(C105:C108)</f>
        <v>3274500</v>
      </c>
      <c r="D104" s="11">
        <f>SUM(D105:D112)</f>
        <v>3274500</v>
      </c>
      <c r="E104" s="47">
        <f t="shared" ref="E104" si="23">SUM(E105:E108)</f>
        <v>0</v>
      </c>
      <c r="F104" s="47"/>
      <c r="G104" s="47"/>
      <c r="H104" s="47"/>
      <c r="I104" s="11"/>
      <c r="J104" s="11"/>
      <c r="K104" s="11"/>
      <c r="L104" s="11"/>
      <c r="M104" s="11"/>
      <c r="N104" s="11"/>
      <c r="O104" s="11"/>
      <c r="P104" s="11"/>
      <c r="Q104" s="27">
        <f>SUM(E104:P104)</f>
        <v>0</v>
      </c>
    </row>
    <row r="105" spans="1:18" s="28" customFormat="1" x14ac:dyDescent="0.2">
      <c r="A105" s="4" t="s">
        <v>93</v>
      </c>
      <c r="B105" s="4" t="s">
        <v>306</v>
      </c>
      <c r="C105" s="60">
        <v>474500</v>
      </c>
      <c r="D105" s="60">
        <v>474500</v>
      </c>
      <c r="E105" s="27">
        <v>0</v>
      </c>
      <c r="F105" s="42"/>
      <c r="G105" s="42"/>
      <c r="H105" s="27"/>
      <c r="I105" s="27"/>
      <c r="J105" s="27"/>
      <c r="K105" s="27"/>
      <c r="L105" s="27"/>
      <c r="M105" s="27"/>
      <c r="N105" s="27"/>
      <c r="O105" s="27"/>
      <c r="P105" s="27"/>
      <c r="Q105" s="27">
        <f t="shared" ref="Q105:Q115" si="24">SUM(E105:P105)</f>
        <v>0</v>
      </c>
    </row>
    <row r="106" spans="1:18" s="28" customFormat="1" x14ac:dyDescent="0.2">
      <c r="A106" s="4" t="s">
        <v>307</v>
      </c>
      <c r="B106" s="4" t="s">
        <v>308</v>
      </c>
      <c r="C106" s="11"/>
      <c r="D106" s="11"/>
      <c r="E106" s="27"/>
      <c r="F106" s="42"/>
      <c r="G106" s="42"/>
      <c r="H106" s="27"/>
      <c r="I106" s="27"/>
      <c r="J106" s="27"/>
      <c r="K106" s="27"/>
      <c r="L106" s="27"/>
      <c r="M106" s="27"/>
      <c r="N106" s="27"/>
      <c r="O106" s="27"/>
      <c r="P106" s="27"/>
      <c r="Q106" s="27">
        <f t="shared" si="24"/>
        <v>0</v>
      </c>
    </row>
    <row r="107" spans="1:18" s="28" customFormat="1" ht="22.5" customHeight="1" x14ac:dyDescent="0.2">
      <c r="A107" s="4" t="s">
        <v>230</v>
      </c>
      <c r="B107" s="4" t="s">
        <v>231</v>
      </c>
      <c r="C107" s="11"/>
      <c r="D107" s="11"/>
      <c r="E107" s="27"/>
      <c r="F107" s="42"/>
      <c r="G107" s="42"/>
      <c r="H107" s="27"/>
      <c r="I107" s="27"/>
      <c r="J107" s="27"/>
      <c r="K107" s="27"/>
      <c r="L107" s="27"/>
      <c r="M107" s="27"/>
      <c r="N107" s="27"/>
      <c r="O107" s="27"/>
      <c r="P107" s="27"/>
      <c r="Q107" s="27">
        <f t="shared" si="24"/>
        <v>0</v>
      </c>
    </row>
    <row r="108" spans="1:18" s="28" customFormat="1" x14ac:dyDescent="0.2">
      <c r="A108" s="4" t="s">
        <v>79</v>
      </c>
      <c r="B108" s="4" t="s">
        <v>78</v>
      </c>
      <c r="C108" s="60">
        <v>2800000</v>
      </c>
      <c r="D108" s="60">
        <v>2630000</v>
      </c>
      <c r="E108" s="27">
        <v>0</v>
      </c>
      <c r="F108" s="42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>
        <f t="shared" si="24"/>
        <v>0</v>
      </c>
    </row>
    <row r="109" spans="1:18" s="28" customFormat="1" x14ac:dyDescent="0.2">
      <c r="A109" s="4" t="s">
        <v>309</v>
      </c>
      <c r="B109" s="4" t="s">
        <v>310</v>
      </c>
      <c r="C109" s="11"/>
      <c r="D109" s="11"/>
      <c r="E109" s="27">
        <v>0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>
        <f t="shared" si="24"/>
        <v>0</v>
      </c>
    </row>
    <row r="110" spans="1:18" s="28" customFormat="1" x14ac:dyDescent="0.2">
      <c r="A110" s="4" t="s">
        <v>232</v>
      </c>
      <c r="B110" s="4" t="s">
        <v>233</v>
      </c>
      <c r="C110" s="11"/>
      <c r="D110" s="11"/>
      <c r="E110" s="27">
        <v>0</v>
      </c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>
        <f t="shared" si="24"/>
        <v>0</v>
      </c>
    </row>
    <row r="111" spans="1:18" s="28" customFormat="1" x14ac:dyDescent="0.2">
      <c r="A111" s="4" t="s">
        <v>311</v>
      </c>
      <c r="B111" s="4" t="s">
        <v>312</v>
      </c>
      <c r="C111" s="11"/>
      <c r="D111" s="11"/>
      <c r="E111" s="27">
        <v>0</v>
      </c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>
        <f t="shared" si="24"/>
        <v>0</v>
      </c>
    </row>
    <row r="112" spans="1:18" s="28" customFormat="1" x14ac:dyDescent="0.2">
      <c r="A112" s="4" t="s">
        <v>313</v>
      </c>
      <c r="B112" s="4" t="s">
        <v>314</v>
      </c>
      <c r="C112" s="11"/>
      <c r="D112" s="11">
        <v>170000</v>
      </c>
      <c r="E112" s="27">
        <v>0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>
        <f t="shared" si="24"/>
        <v>0</v>
      </c>
    </row>
    <row r="113" spans="1:18" s="28" customFormat="1" x14ac:dyDescent="0.2">
      <c r="A113" s="4" t="s">
        <v>315</v>
      </c>
      <c r="B113" s="4" t="s">
        <v>316</v>
      </c>
      <c r="C113" s="11"/>
      <c r="D113" s="11"/>
      <c r="E113" s="27">
        <v>0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>
        <f t="shared" si="24"/>
        <v>0</v>
      </c>
    </row>
    <row r="114" spans="1:18" s="28" customFormat="1" x14ac:dyDescent="0.2">
      <c r="A114" s="4" t="s">
        <v>317</v>
      </c>
      <c r="B114" s="4" t="s">
        <v>318</v>
      </c>
      <c r="C114" s="11"/>
      <c r="D114" s="11"/>
      <c r="E114" s="27">
        <v>0</v>
      </c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>
        <f t="shared" si="24"/>
        <v>0</v>
      </c>
    </row>
    <row r="115" spans="1:18" s="28" customFormat="1" x14ac:dyDescent="0.2">
      <c r="A115" s="4" t="s">
        <v>319</v>
      </c>
      <c r="B115" s="4" t="s">
        <v>320</v>
      </c>
      <c r="C115" s="11"/>
      <c r="D115" s="11"/>
      <c r="E115" s="27">
        <v>0</v>
      </c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>
        <f t="shared" si="24"/>
        <v>0</v>
      </c>
    </row>
    <row r="116" spans="1:18" s="25" customFormat="1" x14ac:dyDescent="0.2">
      <c r="A116" s="39">
        <v>2.4</v>
      </c>
      <c r="B116" s="40" t="s">
        <v>55</v>
      </c>
      <c r="C116" s="41">
        <f>+C117+C120+C121+C122+C123+C124+C125</f>
        <v>20535693475</v>
      </c>
      <c r="D116" s="41">
        <f>+D117+D120+D121+D122+D123+D124+D125</f>
        <v>20535693475</v>
      </c>
      <c r="E116" s="41">
        <f t="shared" ref="E116" si="25">+E117+E120+E121+E122+E123+E124+E125</f>
        <v>1574340494.76</v>
      </c>
      <c r="F116" s="41">
        <f>+F117+F120+F121+F122+F123+F124+F125</f>
        <v>1606120169.8299999</v>
      </c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33">
        <f>SUM(E116:P116)</f>
        <v>3180460664.5900002</v>
      </c>
      <c r="R116" s="26"/>
    </row>
    <row r="117" spans="1:18" s="28" customFormat="1" x14ac:dyDescent="0.2">
      <c r="A117" s="4" t="s">
        <v>56</v>
      </c>
      <c r="B117" s="4" t="s">
        <v>57</v>
      </c>
      <c r="C117" s="11">
        <f t="shared" ref="C117:F117" si="26">SUM(C118:C119)</f>
        <v>20535693475</v>
      </c>
      <c r="D117" s="11">
        <f t="shared" ref="D117" si="27">SUM(D118:D119)</f>
        <v>20535693475</v>
      </c>
      <c r="E117" s="11">
        <f>SUM(E118:E119)</f>
        <v>1574340494.76</v>
      </c>
      <c r="F117" s="11">
        <f t="shared" si="26"/>
        <v>1606120169.8299999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27">
        <f>SUM(E117:P117)</f>
        <v>3180460664.5900002</v>
      </c>
    </row>
    <row r="118" spans="1:18" s="28" customFormat="1" x14ac:dyDescent="0.2">
      <c r="A118" s="4" t="s">
        <v>89</v>
      </c>
      <c r="B118" s="4" t="s">
        <v>90</v>
      </c>
      <c r="C118" s="60">
        <v>94647708</v>
      </c>
      <c r="D118" s="60">
        <v>130676503.09999999</v>
      </c>
      <c r="E118" s="27">
        <v>10040408.449999999</v>
      </c>
      <c r="F118" s="27">
        <v>10933448.84</v>
      </c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>
        <f t="shared" si="8"/>
        <v>20973857.289999999</v>
      </c>
    </row>
    <row r="119" spans="1:18" s="28" customFormat="1" x14ac:dyDescent="0.2">
      <c r="A119" s="4" t="s">
        <v>58</v>
      </c>
      <c r="B119" s="4" t="s">
        <v>59</v>
      </c>
      <c r="C119" s="60">
        <v>20441045767</v>
      </c>
      <c r="D119" s="60">
        <v>20405016971.900002</v>
      </c>
      <c r="E119" s="27">
        <v>1564300086.3099999</v>
      </c>
      <c r="F119" s="27">
        <v>1595186720.99</v>
      </c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>
        <f t="shared" si="8"/>
        <v>3159486807.3000002</v>
      </c>
    </row>
    <row r="120" spans="1:18" s="28" customFormat="1" ht="30" x14ac:dyDescent="0.2">
      <c r="A120" s="4" t="s">
        <v>149</v>
      </c>
      <c r="B120" s="4" t="s">
        <v>155</v>
      </c>
      <c r="C120" s="11">
        <v>0</v>
      </c>
      <c r="D120" s="11"/>
      <c r="E120" s="11">
        <v>0</v>
      </c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>
        <f>SUM(E120:P120)</f>
        <v>0</v>
      </c>
    </row>
    <row r="121" spans="1:18" s="28" customFormat="1" ht="30" x14ac:dyDescent="0.2">
      <c r="A121" s="4" t="s">
        <v>150</v>
      </c>
      <c r="B121" s="4" t="s">
        <v>156</v>
      </c>
      <c r="C121" s="11">
        <v>0</v>
      </c>
      <c r="D121" s="11"/>
      <c r="E121" s="11">
        <v>0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>
        <f>SUM(E121:P121)</f>
        <v>0</v>
      </c>
    </row>
    <row r="122" spans="1:18" s="28" customFormat="1" ht="30" x14ac:dyDescent="0.2">
      <c r="A122" s="4" t="s">
        <v>151</v>
      </c>
      <c r="B122" s="4" t="s">
        <v>157</v>
      </c>
      <c r="C122" s="11">
        <v>0</v>
      </c>
      <c r="D122" s="11"/>
      <c r="E122" s="11">
        <v>0</v>
      </c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>
        <f t="shared" si="8"/>
        <v>0</v>
      </c>
    </row>
    <row r="123" spans="1:18" s="28" customFormat="1" ht="30" x14ac:dyDescent="0.2">
      <c r="A123" s="4" t="s">
        <v>152</v>
      </c>
      <c r="B123" s="4" t="s">
        <v>158</v>
      </c>
      <c r="C123" s="11">
        <v>0</v>
      </c>
      <c r="D123" s="11"/>
      <c r="E123" s="11">
        <v>0</v>
      </c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>
        <f>SUM(E123:P123)</f>
        <v>0</v>
      </c>
    </row>
    <row r="124" spans="1:18" s="28" customFormat="1" x14ac:dyDescent="0.2">
      <c r="A124" s="4" t="s">
        <v>153</v>
      </c>
      <c r="B124" s="4" t="s">
        <v>159</v>
      </c>
      <c r="C124" s="11">
        <v>0</v>
      </c>
      <c r="D124" s="11"/>
      <c r="E124" s="11">
        <v>0</v>
      </c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>
        <f t="shared" si="8"/>
        <v>0</v>
      </c>
    </row>
    <row r="125" spans="1:18" s="28" customFormat="1" ht="30" x14ac:dyDescent="0.2">
      <c r="A125" s="4" t="s">
        <v>154</v>
      </c>
      <c r="B125" s="4" t="s">
        <v>160</v>
      </c>
      <c r="C125" s="11">
        <v>0</v>
      </c>
      <c r="D125" s="11"/>
      <c r="E125" s="11">
        <v>0</v>
      </c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>
        <f t="shared" si="8"/>
        <v>0</v>
      </c>
    </row>
    <row r="126" spans="1:18" s="25" customFormat="1" x14ac:dyDescent="0.2">
      <c r="A126" s="39">
        <v>2.5</v>
      </c>
      <c r="B126" s="40" t="s">
        <v>104</v>
      </c>
      <c r="C126" s="41">
        <f>SUM(C127:C133)</f>
        <v>0</v>
      </c>
      <c r="D126" s="41"/>
      <c r="E126" s="41">
        <f t="shared" ref="E126" si="28">SUM(E127:E133)</f>
        <v>0</v>
      </c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>
        <f>SUM(E126:P126)</f>
        <v>0</v>
      </c>
    </row>
    <row r="127" spans="1:18" s="28" customFormat="1" x14ac:dyDescent="0.2">
      <c r="A127" s="4" t="s">
        <v>105</v>
      </c>
      <c r="B127" s="4" t="s">
        <v>112</v>
      </c>
      <c r="C127" s="11"/>
      <c r="D127" s="11"/>
      <c r="E127" s="11">
        <v>0</v>
      </c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>
        <f>SUM(E127:P127)</f>
        <v>0</v>
      </c>
    </row>
    <row r="128" spans="1:18" s="28" customFormat="1" ht="30" x14ac:dyDescent="0.2">
      <c r="A128" s="4" t="s">
        <v>106</v>
      </c>
      <c r="B128" s="4" t="s">
        <v>113</v>
      </c>
      <c r="C128" s="11"/>
      <c r="D128" s="11"/>
      <c r="E128" s="11">
        <v>0</v>
      </c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>
        <f t="shared" ref="Q128:Q133" si="29">SUM(E128:P128)</f>
        <v>0</v>
      </c>
    </row>
    <row r="129" spans="1:17" s="28" customFormat="1" ht="30" x14ac:dyDescent="0.2">
      <c r="A129" s="4" t="s">
        <v>107</v>
      </c>
      <c r="B129" s="4" t="s">
        <v>114</v>
      </c>
      <c r="C129" s="11"/>
      <c r="D129" s="11"/>
      <c r="E129" s="11">
        <v>0</v>
      </c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>
        <f t="shared" si="29"/>
        <v>0</v>
      </c>
    </row>
    <row r="130" spans="1:17" s="28" customFormat="1" ht="30" x14ac:dyDescent="0.2">
      <c r="A130" s="4" t="s">
        <v>108</v>
      </c>
      <c r="B130" s="4" t="s">
        <v>115</v>
      </c>
      <c r="C130" s="11"/>
      <c r="D130" s="11"/>
      <c r="E130" s="11">
        <v>0</v>
      </c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>
        <f t="shared" si="29"/>
        <v>0</v>
      </c>
    </row>
    <row r="131" spans="1:17" s="28" customFormat="1" ht="30" x14ac:dyDescent="0.2">
      <c r="A131" s="4" t="s">
        <v>109</v>
      </c>
      <c r="B131" s="4" t="s">
        <v>116</v>
      </c>
      <c r="C131" s="11"/>
      <c r="D131" s="11"/>
      <c r="E131" s="11">
        <v>0</v>
      </c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>
        <f t="shared" si="29"/>
        <v>0</v>
      </c>
    </row>
    <row r="132" spans="1:17" s="28" customFormat="1" x14ac:dyDescent="0.2">
      <c r="A132" s="4" t="s">
        <v>110</v>
      </c>
      <c r="B132" s="4" t="s">
        <v>117</v>
      </c>
      <c r="C132" s="11"/>
      <c r="D132" s="11"/>
      <c r="E132" s="11">
        <v>0</v>
      </c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>
        <f t="shared" si="29"/>
        <v>0</v>
      </c>
    </row>
    <row r="133" spans="1:17" s="28" customFormat="1" ht="30" x14ac:dyDescent="0.2">
      <c r="A133" s="4" t="s">
        <v>111</v>
      </c>
      <c r="B133" s="4" t="s">
        <v>118</v>
      </c>
      <c r="C133" s="11"/>
      <c r="D133" s="11"/>
      <c r="E133" s="11">
        <v>0</v>
      </c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>
        <f t="shared" si="29"/>
        <v>0</v>
      </c>
    </row>
    <row r="134" spans="1:17" s="25" customFormat="1" x14ac:dyDescent="0.2">
      <c r="A134" s="39">
        <v>2.6</v>
      </c>
      <c r="B134" s="40" t="s">
        <v>95</v>
      </c>
      <c r="C134" s="41">
        <f>+C135+C142+C145+C147+C152+C153+C154+C156</f>
        <v>1900000</v>
      </c>
      <c r="D134" s="41">
        <f>+D135+D142+D145+D147+D152+D153+D154+D156</f>
        <v>400000</v>
      </c>
      <c r="E134" s="41">
        <f t="shared" ref="E134" si="30">+E135+E142+E145+E147+E152+E153+E154+E156</f>
        <v>0</v>
      </c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33">
        <f>SUM(E134:P134)</f>
        <v>0</v>
      </c>
    </row>
    <row r="135" spans="1:17" s="28" customFormat="1" x14ac:dyDescent="0.2">
      <c r="A135" s="4" t="s">
        <v>96</v>
      </c>
      <c r="B135" s="4" t="s">
        <v>97</v>
      </c>
      <c r="C135" s="11">
        <f>+C136</f>
        <v>1100000</v>
      </c>
      <c r="D135" s="11">
        <f>+D136</f>
        <v>0</v>
      </c>
      <c r="E135" s="11">
        <f t="shared" ref="E135:E142" si="31">+E136</f>
        <v>0</v>
      </c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27">
        <f>SUM(E135:P135)</f>
        <v>0</v>
      </c>
    </row>
    <row r="136" spans="1:17" s="28" customFormat="1" x14ac:dyDescent="0.25">
      <c r="A136" s="4" t="s">
        <v>98</v>
      </c>
      <c r="B136" s="4" t="s">
        <v>99</v>
      </c>
      <c r="C136" s="59">
        <v>1100000</v>
      </c>
      <c r="D136" s="59"/>
      <c r="E136" s="11">
        <f>+E140</f>
        <v>0</v>
      </c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27">
        <f>SUM(E136:P136)</f>
        <v>0</v>
      </c>
    </row>
    <row r="137" spans="1:17" s="28" customFormat="1" ht="30" x14ac:dyDescent="0.2">
      <c r="A137" s="4" t="s">
        <v>321</v>
      </c>
      <c r="B137" s="4" t="s">
        <v>322</v>
      </c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27"/>
    </row>
    <row r="138" spans="1:17" s="28" customFormat="1" x14ac:dyDescent="0.2">
      <c r="A138" s="4" t="s">
        <v>323</v>
      </c>
      <c r="B138" s="4" t="s">
        <v>324</v>
      </c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27"/>
    </row>
    <row r="139" spans="1:17" s="28" customFormat="1" ht="30" x14ac:dyDescent="0.2">
      <c r="A139" s="4" t="s">
        <v>325</v>
      </c>
      <c r="B139" s="4" t="s">
        <v>326</v>
      </c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27"/>
    </row>
    <row r="140" spans="1:17" s="28" customFormat="1" x14ac:dyDescent="0.2">
      <c r="A140" s="4" t="s">
        <v>161</v>
      </c>
      <c r="B140" s="4" t="s">
        <v>162</v>
      </c>
      <c r="C140" s="11">
        <v>0</v>
      </c>
      <c r="D140" s="11">
        <v>0</v>
      </c>
      <c r="E140" s="11">
        <f>+E142</f>
        <v>0</v>
      </c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>
        <v>0</v>
      </c>
    </row>
    <row r="141" spans="1:17" s="28" customFormat="1" x14ac:dyDescent="0.2">
      <c r="A141" s="4" t="s">
        <v>327</v>
      </c>
      <c r="B141" s="4" t="s">
        <v>328</v>
      </c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</row>
    <row r="142" spans="1:17" s="28" customFormat="1" ht="30" x14ac:dyDescent="0.2">
      <c r="A142" s="4" t="s">
        <v>100</v>
      </c>
      <c r="B142" s="4" t="s">
        <v>101</v>
      </c>
      <c r="C142" s="11">
        <f t="shared" ref="C142:D142" si="32">+C143</f>
        <v>800000</v>
      </c>
      <c r="D142" s="11">
        <f t="shared" si="32"/>
        <v>400000</v>
      </c>
      <c r="E142" s="11">
        <f t="shared" si="31"/>
        <v>0</v>
      </c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27">
        <f>SUM(E142:P142)</f>
        <v>0</v>
      </c>
    </row>
    <row r="143" spans="1:17" s="28" customFormat="1" x14ac:dyDescent="0.25">
      <c r="A143" s="4" t="s">
        <v>102</v>
      </c>
      <c r="B143" s="4" t="s">
        <v>103</v>
      </c>
      <c r="C143" s="62">
        <v>800000</v>
      </c>
      <c r="D143" s="62">
        <v>400000</v>
      </c>
      <c r="E143" s="11">
        <f>+E145</f>
        <v>0</v>
      </c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27">
        <f>SUM(E143:P143)</f>
        <v>0</v>
      </c>
    </row>
    <row r="144" spans="1:17" s="28" customFormat="1" x14ac:dyDescent="0.2">
      <c r="A144" s="4" t="s">
        <v>329</v>
      </c>
      <c r="B144" s="4" t="s">
        <v>330</v>
      </c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27"/>
    </row>
    <row r="145" spans="1:17" s="28" customFormat="1" ht="30" x14ac:dyDescent="0.2">
      <c r="A145" s="4" t="s">
        <v>163</v>
      </c>
      <c r="B145" s="4" t="s">
        <v>169</v>
      </c>
      <c r="C145" s="11">
        <v>0</v>
      </c>
      <c r="D145" s="11"/>
      <c r="E145" s="11">
        <v>0</v>
      </c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>
        <f t="shared" ref="Q145:Q162" si="33">SUM(E145:P145)</f>
        <v>0</v>
      </c>
    </row>
    <row r="146" spans="1:17" s="28" customFormat="1" x14ac:dyDescent="0.2">
      <c r="A146" s="4" t="s">
        <v>331</v>
      </c>
      <c r="B146" s="4" t="s">
        <v>332</v>
      </c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</row>
    <row r="147" spans="1:17" s="28" customFormat="1" x14ac:dyDescent="0.2">
      <c r="A147" s="4" t="s">
        <v>164</v>
      </c>
      <c r="B147" s="4" t="s">
        <v>170</v>
      </c>
      <c r="C147" s="11">
        <v>0</v>
      </c>
      <c r="D147" s="11"/>
      <c r="E147" s="11">
        <v>0</v>
      </c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>
        <f t="shared" si="33"/>
        <v>0</v>
      </c>
    </row>
    <row r="148" spans="1:17" s="28" customFormat="1" x14ac:dyDescent="0.2">
      <c r="A148" s="4" t="s">
        <v>333</v>
      </c>
      <c r="B148" s="4" t="s">
        <v>334</v>
      </c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</row>
    <row r="149" spans="1:17" s="28" customFormat="1" x14ac:dyDescent="0.2">
      <c r="A149" s="4" t="s">
        <v>335</v>
      </c>
      <c r="B149" s="4" t="s">
        <v>336</v>
      </c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</row>
    <row r="150" spans="1:17" s="28" customFormat="1" ht="30" x14ac:dyDescent="0.2">
      <c r="A150" s="4" t="s">
        <v>337</v>
      </c>
      <c r="B150" s="4" t="s">
        <v>338</v>
      </c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</row>
    <row r="151" spans="1:17" s="28" customFormat="1" x14ac:dyDescent="0.2">
      <c r="A151" s="4" t="s">
        <v>339</v>
      </c>
      <c r="B151" s="4" t="s">
        <v>340</v>
      </c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</row>
    <row r="152" spans="1:17" s="28" customFormat="1" x14ac:dyDescent="0.2">
      <c r="A152" s="4" t="s">
        <v>165</v>
      </c>
      <c r="B152" s="4" t="s">
        <v>171</v>
      </c>
      <c r="C152" s="11">
        <v>0</v>
      </c>
      <c r="D152" s="11"/>
      <c r="E152" s="11">
        <v>0</v>
      </c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>
        <f t="shared" si="33"/>
        <v>0</v>
      </c>
    </row>
    <row r="153" spans="1:17" s="28" customFormat="1" x14ac:dyDescent="0.2">
      <c r="A153" s="4" t="s">
        <v>166</v>
      </c>
      <c r="B153" s="4" t="s">
        <v>172</v>
      </c>
      <c r="C153" s="11">
        <v>0</v>
      </c>
      <c r="D153" s="11"/>
      <c r="E153" s="11">
        <v>0</v>
      </c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>
        <f t="shared" si="33"/>
        <v>0</v>
      </c>
    </row>
    <row r="154" spans="1:17" s="28" customFormat="1" x14ac:dyDescent="0.2">
      <c r="A154" s="4" t="s">
        <v>167</v>
      </c>
      <c r="B154" s="4" t="s">
        <v>173</v>
      </c>
      <c r="C154" s="11">
        <v>0</v>
      </c>
      <c r="D154" s="11"/>
      <c r="E154" s="11">
        <v>0</v>
      </c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>
        <f t="shared" si="33"/>
        <v>0</v>
      </c>
    </row>
    <row r="155" spans="1:17" s="28" customFormat="1" x14ac:dyDescent="0.2">
      <c r="A155" s="4" t="s">
        <v>341</v>
      </c>
      <c r="B155" s="4" t="s">
        <v>342</v>
      </c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</row>
    <row r="156" spans="1:17" s="28" customFormat="1" ht="30" x14ac:dyDescent="0.2">
      <c r="A156" s="4" t="s">
        <v>168</v>
      </c>
      <c r="B156" s="4" t="s">
        <v>174</v>
      </c>
      <c r="C156" s="11">
        <v>0</v>
      </c>
      <c r="D156" s="11"/>
      <c r="E156" s="11">
        <v>0</v>
      </c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>
        <f t="shared" si="33"/>
        <v>0</v>
      </c>
    </row>
    <row r="157" spans="1:17" s="25" customFormat="1" x14ac:dyDescent="0.2">
      <c r="A157" s="39">
        <v>2.7</v>
      </c>
      <c r="B157" s="40" t="s">
        <v>175</v>
      </c>
      <c r="C157" s="41">
        <f>SUM(C158:C162)</f>
        <v>0</v>
      </c>
      <c r="D157" s="41"/>
      <c r="E157" s="41">
        <f t="shared" ref="E157" si="34">SUM(E158:E162)</f>
        <v>0</v>
      </c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>
        <f>SUM(E157:P157)</f>
        <v>0</v>
      </c>
    </row>
    <row r="158" spans="1:17" s="28" customFormat="1" x14ac:dyDescent="0.2">
      <c r="A158" s="4" t="s">
        <v>177</v>
      </c>
      <c r="B158" s="4" t="s">
        <v>176</v>
      </c>
      <c r="C158" s="47">
        <v>0</v>
      </c>
      <c r="D158" s="47"/>
      <c r="E158" s="47">
        <v>0</v>
      </c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>
        <f>SUM(E158:P158)</f>
        <v>0</v>
      </c>
    </row>
    <row r="159" spans="1:17" s="28" customFormat="1" x14ac:dyDescent="0.2">
      <c r="A159" s="4" t="s">
        <v>343</v>
      </c>
      <c r="B159" s="4" t="s">
        <v>344</v>
      </c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</row>
    <row r="160" spans="1:17" s="28" customFormat="1" x14ac:dyDescent="0.2">
      <c r="A160" s="4" t="s">
        <v>178</v>
      </c>
      <c r="B160" s="4" t="s">
        <v>181</v>
      </c>
      <c r="C160" s="47">
        <v>0</v>
      </c>
      <c r="D160" s="47"/>
      <c r="E160" s="47">
        <v>0</v>
      </c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>
        <f t="shared" si="33"/>
        <v>0</v>
      </c>
    </row>
    <row r="161" spans="1:17" s="28" customFormat="1" x14ac:dyDescent="0.2">
      <c r="A161" s="4" t="s">
        <v>179</v>
      </c>
      <c r="B161" s="4" t="s">
        <v>182</v>
      </c>
      <c r="C161" s="47">
        <v>0</v>
      </c>
      <c r="D161" s="47"/>
      <c r="E161" s="47">
        <v>0</v>
      </c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>
        <f t="shared" si="33"/>
        <v>0</v>
      </c>
    </row>
    <row r="162" spans="1:17" s="28" customFormat="1" ht="30" x14ac:dyDescent="0.2">
      <c r="A162" s="12" t="s">
        <v>180</v>
      </c>
      <c r="B162" s="12" t="s">
        <v>183</v>
      </c>
      <c r="C162" s="47">
        <v>0</v>
      </c>
      <c r="D162" s="47"/>
      <c r="E162" s="47">
        <v>0</v>
      </c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>
        <f t="shared" si="33"/>
        <v>0</v>
      </c>
    </row>
    <row r="163" spans="1:17" s="25" customFormat="1" ht="30" x14ac:dyDescent="0.2">
      <c r="A163" s="39">
        <v>2.8</v>
      </c>
      <c r="B163" s="40" t="s">
        <v>184</v>
      </c>
      <c r="C163" s="41">
        <f>SUM(C164:C165)</f>
        <v>0</v>
      </c>
      <c r="D163" s="41"/>
      <c r="E163" s="41">
        <f t="shared" ref="E163" si="35">SUM(E164:E165)</f>
        <v>0</v>
      </c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>
        <f>SUM(E163:P163)</f>
        <v>0</v>
      </c>
    </row>
    <row r="164" spans="1:17" s="28" customFormat="1" x14ac:dyDescent="0.2">
      <c r="A164" s="4" t="s">
        <v>189</v>
      </c>
      <c r="B164" s="4" t="s">
        <v>190</v>
      </c>
      <c r="C164" s="47">
        <v>0</v>
      </c>
      <c r="D164" s="47"/>
      <c r="E164" s="47">
        <v>0</v>
      </c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>
        <f>SUM(E164:P164)</f>
        <v>0</v>
      </c>
    </row>
    <row r="165" spans="1:17" s="28" customFormat="1" ht="30" x14ac:dyDescent="0.2">
      <c r="A165" s="4" t="s">
        <v>191</v>
      </c>
      <c r="B165" s="4" t="s">
        <v>192</v>
      </c>
      <c r="C165" s="47">
        <v>0</v>
      </c>
      <c r="D165" s="47"/>
      <c r="E165" s="47">
        <v>0</v>
      </c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>
        <f>SUM(E165:P165)</f>
        <v>0</v>
      </c>
    </row>
    <row r="166" spans="1:17" s="25" customFormat="1" x14ac:dyDescent="0.2">
      <c r="A166" s="39">
        <v>2.9</v>
      </c>
      <c r="B166" s="40" t="s">
        <v>188</v>
      </c>
      <c r="C166" s="41">
        <f>SUM(C167:C169)</f>
        <v>0</v>
      </c>
      <c r="D166" s="41"/>
      <c r="E166" s="41">
        <f t="shared" ref="E166:Q166" si="36">SUM(E167:E169)</f>
        <v>0</v>
      </c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>
        <f t="shared" si="36"/>
        <v>0</v>
      </c>
    </row>
    <row r="167" spans="1:17" s="28" customFormat="1" x14ac:dyDescent="0.2">
      <c r="A167" s="4" t="s">
        <v>185</v>
      </c>
      <c r="B167" s="4" t="s">
        <v>193</v>
      </c>
      <c r="C167" s="47">
        <v>0</v>
      </c>
      <c r="D167" s="47"/>
      <c r="E167" s="47">
        <v>0</v>
      </c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>
        <f>SUM(E167:P167)</f>
        <v>0</v>
      </c>
    </row>
    <row r="168" spans="1:17" s="28" customFormat="1" x14ac:dyDescent="0.2">
      <c r="A168" s="4" t="s">
        <v>186</v>
      </c>
      <c r="B168" s="4" t="s">
        <v>194</v>
      </c>
      <c r="C168" s="47">
        <v>0</v>
      </c>
      <c r="D168" s="47"/>
      <c r="E168" s="47">
        <v>0</v>
      </c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>
        <f>SUM(E168:P168)</f>
        <v>0</v>
      </c>
    </row>
    <row r="169" spans="1:17" s="28" customFormat="1" ht="30" x14ac:dyDescent="0.25">
      <c r="A169" s="4" t="s">
        <v>187</v>
      </c>
      <c r="B169" s="4" t="s">
        <v>195</v>
      </c>
      <c r="C169" s="61"/>
      <c r="D169" s="47"/>
      <c r="E169" s="47">
        <v>0</v>
      </c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>
        <f>SUM(E169:P169)</f>
        <v>0</v>
      </c>
    </row>
    <row r="170" spans="1:17" s="28" customFormat="1" x14ac:dyDescent="0.2">
      <c r="A170" s="4"/>
      <c r="B170" s="4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27"/>
    </row>
    <row r="171" spans="1:17" s="28" customFormat="1" x14ac:dyDescent="0.2">
      <c r="A171" s="4"/>
      <c r="B171" s="4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27"/>
    </row>
    <row r="172" spans="1:17" s="25" customFormat="1" x14ac:dyDescent="0.2">
      <c r="A172" s="13">
        <v>4</v>
      </c>
      <c r="B172" s="14" t="s">
        <v>202</v>
      </c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3"/>
    </row>
    <row r="173" spans="1:17" s="25" customFormat="1" x14ac:dyDescent="0.2">
      <c r="A173" s="39">
        <v>4.0999999999999996</v>
      </c>
      <c r="B173" s="40" t="s">
        <v>201</v>
      </c>
      <c r="C173" s="41">
        <f>SUM(C174:C175)</f>
        <v>0</v>
      </c>
      <c r="D173" s="41"/>
      <c r="E173" s="41">
        <f t="shared" ref="E173:Q173" si="37">SUM(E174:E175)</f>
        <v>0</v>
      </c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>
        <f t="shared" si="37"/>
        <v>0</v>
      </c>
    </row>
    <row r="174" spans="1:17" s="28" customFormat="1" ht="30" x14ac:dyDescent="0.2">
      <c r="A174" s="4" t="s">
        <v>198</v>
      </c>
      <c r="B174" s="4" t="s">
        <v>197</v>
      </c>
      <c r="C174" s="47">
        <v>0</v>
      </c>
      <c r="D174" s="47"/>
      <c r="E174" s="47">
        <v>0</v>
      </c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>
        <f t="shared" ref="Q174:Q181" si="38">SUM(E174:J174)</f>
        <v>0</v>
      </c>
    </row>
    <row r="175" spans="1:17" s="28" customFormat="1" ht="30" x14ac:dyDescent="0.2">
      <c r="A175" s="4" t="s">
        <v>196</v>
      </c>
      <c r="B175" s="4" t="s">
        <v>199</v>
      </c>
      <c r="C175" s="47">
        <v>0</v>
      </c>
      <c r="D175" s="47"/>
      <c r="E175" s="47">
        <v>0</v>
      </c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>
        <f t="shared" si="38"/>
        <v>0</v>
      </c>
    </row>
    <row r="176" spans="1:17" s="25" customFormat="1" x14ac:dyDescent="0.2">
      <c r="A176" s="39">
        <v>4.2</v>
      </c>
      <c r="B176" s="40" t="s">
        <v>200</v>
      </c>
      <c r="C176" s="41">
        <f>SUM(C177:C178)</f>
        <v>0</v>
      </c>
      <c r="D176" s="41"/>
      <c r="E176" s="41">
        <f t="shared" ref="E176" si="39">SUM(E177:E178)</f>
        <v>0</v>
      </c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>
        <f>SUM(Q177:Q178)</f>
        <v>0</v>
      </c>
    </row>
    <row r="177" spans="1:17" s="28" customFormat="1" x14ac:dyDescent="0.2">
      <c r="A177" s="4" t="s">
        <v>207</v>
      </c>
      <c r="B177" s="4" t="s">
        <v>206</v>
      </c>
      <c r="C177" s="47">
        <v>0</v>
      </c>
      <c r="D177" s="47"/>
      <c r="E177" s="47">
        <v>0</v>
      </c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>
        <f t="shared" si="38"/>
        <v>0</v>
      </c>
    </row>
    <row r="178" spans="1:17" s="28" customFormat="1" x14ac:dyDescent="0.2">
      <c r="A178" s="4" t="s">
        <v>209</v>
      </c>
      <c r="B178" s="4" t="s">
        <v>208</v>
      </c>
      <c r="C178" s="47">
        <v>0</v>
      </c>
      <c r="D178" s="47"/>
      <c r="E178" s="47">
        <v>0</v>
      </c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>
        <f t="shared" si="38"/>
        <v>0</v>
      </c>
    </row>
    <row r="179" spans="1:17" s="25" customFormat="1" x14ac:dyDescent="0.2">
      <c r="A179" s="39">
        <v>4.3</v>
      </c>
      <c r="B179" s="40" t="s">
        <v>203</v>
      </c>
      <c r="C179" s="41">
        <f>SUM(C180)</f>
        <v>0</v>
      </c>
      <c r="D179" s="41"/>
      <c r="E179" s="41">
        <f t="shared" ref="E179" si="40">SUM(E180)</f>
        <v>0</v>
      </c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>
        <f>SUM(Q180)</f>
        <v>0</v>
      </c>
    </row>
    <row r="180" spans="1:17" s="28" customFormat="1" x14ac:dyDescent="0.2">
      <c r="A180" s="4" t="s">
        <v>205</v>
      </c>
      <c r="B180" s="4" t="s">
        <v>204</v>
      </c>
      <c r="C180" s="47">
        <v>0</v>
      </c>
      <c r="D180" s="47"/>
      <c r="E180" s="47">
        <v>0</v>
      </c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>
        <f t="shared" si="38"/>
        <v>0</v>
      </c>
    </row>
    <row r="181" spans="1:17" s="29" customFormat="1" x14ac:dyDescent="0.2">
      <c r="A181" s="64" t="s">
        <v>212</v>
      </c>
      <c r="B181" s="64"/>
      <c r="C181" s="48">
        <f>+C173+C176+C179</f>
        <v>0</v>
      </c>
      <c r="D181" s="48"/>
      <c r="E181" s="48">
        <f t="shared" ref="E181" si="41">+E173+E176+E179</f>
        <v>0</v>
      </c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>
        <f t="shared" si="38"/>
        <v>0</v>
      </c>
    </row>
    <row r="182" spans="1:17" s="28" customFormat="1" x14ac:dyDescent="0.2">
      <c r="A182" s="4"/>
      <c r="B182" s="4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27"/>
    </row>
    <row r="183" spans="1:17" s="25" customFormat="1" ht="15.75" thickBot="1" x14ac:dyDescent="0.25">
      <c r="A183" s="65" t="s">
        <v>213</v>
      </c>
      <c r="B183" s="65"/>
      <c r="C183" s="18">
        <f>+C15+C181</f>
        <v>21215522200</v>
      </c>
      <c r="D183" s="18">
        <f t="shared" ref="D183:P183" si="42">+D15+D181</f>
        <v>21215522200</v>
      </c>
      <c r="E183" s="18">
        <f t="shared" si="42"/>
        <v>1625088318.04</v>
      </c>
      <c r="F183" s="18">
        <f t="shared" si="42"/>
        <v>1656740177.28</v>
      </c>
      <c r="G183" s="18">
        <f t="shared" si="42"/>
        <v>0</v>
      </c>
      <c r="H183" s="18">
        <f t="shared" si="42"/>
        <v>0</v>
      </c>
      <c r="I183" s="18">
        <f t="shared" si="42"/>
        <v>0</v>
      </c>
      <c r="J183" s="18">
        <f t="shared" si="42"/>
        <v>0</v>
      </c>
      <c r="K183" s="18">
        <f t="shared" si="42"/>
        <v>0</v>
      </c>
      <c r="L183" s="18">
        <f t="shared" si="42"/>
        <v>0</v>
      </c>
      <c r="M183" s="18">
        <f t="shared" si="42"/>
        <v>0</v>
      </c>
      <c r="N183" s="18">
        <f t="shared" si="42"/>
        <v>0</v>
      </c>
      <c r="O183" s="18">
        <f t="shared" si="42"/>
        <v>0</v>
      </c>
      <c r="P183" s="18">
        <f t="shared" si="42"/>
        <v>0</v>
      </c>
      <c r="Q183" s="18">
        <f>+Q15+Q181</f>
        <v>3281828495.3200002</v>
      </c>
    </row>
    <row r="184" spans="1:17" ht="15.75" thickTop="1" x14ac:dyDescent="0.2">
      <c r="A184" s="21" t="s">
        <v>94</v>
      </c>
    </row>
    <row r="186" spans="1:17" x14ac:dyDescent="0.25">
      <c r="A186" s="19" t="s">
        <v>81</v>
      </c>
    </row>
    <row r="187" spans="1:17" x14ac:dyDescent="0.2">
      <c r="A187" s="20" t="s">
        <v>82</v>
      </c>
    </row>
    <row r="188" spans="1:17" ht="24.75" customHeight="1" x14ac:dyDescent="0.2">
      <c r="A188" s="63" t="s">
        <v>83</v>
      </c>
      <c r="B188" s="63"/>
    </row>
    <row r="189" spans="1:17" x14ac:dyDescent="0.2">
      <c r="A189" s="20" t="s">
        <v>84</v>
      </c>
    </row>
    <row r="190" spans="1:17" x14ac:dyDescent="0.2">
      <c r="A190" s="20" t="s">
        <v>85</v>
      </c>
    </row>
    <row r="191" spans="1:17" x14ac:dyDescent="0.2">
      <c r="A191" s="20" t="s">
        <v>86</v>
      </c>
    </row>
    <row r="192" spans="1:17" x14ac:dyDescent="0.2">
      <c r="A192" s="20" t="s">
        <v>87</v>
      </c>
    </row>
    <row r="193" spans="1:17" x14ac:dyDescent="0.2">
      <c r="A193" s="20"/>
    </row>
    <row r="194" spans="1:17" x14ac:dyDescent="0.2">
      <c r="A194" s="20"/>
    </row>
    <row r="195" spans="1:17" x14ac:dyDescent="0.2">
      <c r="A195" s="20"/>
    </row>
    <row r="197" spans="1:17" x14ac:dyDescent="0.2">
      <c r="B197" s="51"/>
      <c r="E197" s="55"/>
      <c r="F197" s="55"/>
      <c r="H197" s="6"/>
      <c r="I197" s="6"/>
      <c r="J197" s="6"/>
      <c r="K197" s="6"/>
      <c r="L197" s="6"/>
      <c r="M197" s="6"/>
      <c r="N197" s="6"/>
      <c r="O197" s="6"/>
      <c r="P197" s="6"/>
      <c r="Q197" s="6"/>
    </row>
    <row r="198" spans="1:17" s="3" customFormat="1" x14ac:dyDescent="0.2">
      <c r="A198" s="23"/>
      <c r="B198" s="44" t="s">
        <v>214</v>
      </c>
      <c r="C198" s="49"/>
      <c r="D198" s="24"/>
      <c r="E198" s="66" t="s">
        <v>215</v>
      </c>
      <c r="F198" s="66"/>
      <c r="G198" s="8"/>
      <c r="H198" s="49"/>
      <c r="I198" s="49"/>
      <c r="J198" s="49"/>
      <c r="K198" s="49"/>
      <c r="L198" s="49"/>
      <c r="M198" s="49"/>
      <c r="N198" s="49"/>
      <c r="O198" s="49"/>
      <c r="P198" s="49"/>
      <c r="Q198" s="49"/>
    </row>
    <row r="199" spans="1:17" x14ac:dyDescent="0.2">
      <c r="B199" s="45" t="s">
        <v>216</v>
      </c>
      <c r="E199" s="67" t="s">
        <v>217</v>
      </c>
      <c r="F199" s="67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x14ac:dyDescent="0.2">
      <c r="B200" s="50"/>
    </row>
  </sheetData>
  <mergeCells count="10">
    <mergeCell ref="A9:Q9"/>
    <mergeCell ref="A10:Q10"/>
    <mergeCell ref="A11:Q11"/>
    <mergeCell ref="A14:B14"/>
    <mergeCell ref="A15:B15"/>
    <mergeCell ref="A188:B188"/>
    <mergeCell ref="A181:B181"/>
    <mergeCell ref="A183:B183"/>
    <mergeCell ref="E198:F198"/>
    <mergeCell ref="E199:F199"/>
  </mergeCells>
  <phoneticPr fontId="11" type="noConversion"/>
  <printOptions horizontalCentered="1"/>
  <pageMargins left="0.23622047244094491" right="0.23622047244094491" top="0.35433070866141736" bottom="0.35433070866141736" header="0.31496062992125984" footer="0.31496062992125984"/>
  <pageSetup scale="56" fitToHeight="0" orientation="portrait" r:id="rId1"/>
  <headerFooter>
    <oddFooter>&amp;C&amp;P</oddFooter>
  </headerFooter>
  <rowBreaks count="2" manualBreakCount="2">
    <brk id="74" max="16" man="1"/>
    <brk id="142" max="16" man="1"/>
  </rowBreaks>
  <ignoredErrors>
    <ignoredError sqref="Q19 Q32:Q35 Q42 Q38:Q40 Q117:Q119 Q174:Q175 Q164:Q165 Q122 Q124:Q125 Q167:Q169 Q177:Q178 Q180:Q181 Q103 Q160:Q162 Q145 Q147 Q152:Q154 Q156:Q158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2024-03-12T17:19:04Z</cp:lastPrinted>
  <dcterms:created xsi:type="dcterms:W3CDTF">2021-09-03T13:12:25Z</dcterms:created>
  <dcterms:modified xsi:type="dcterms:W3CDTF">2024-03-12T17:19:08Z</dcterms:modified>
</cp:coreProperties>
</file>